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06 Southeast Los Angeles\"/>
    </mc:Choice>
  </mc:AlternateContent>
  <bookViews>
    <workbookView xWindow="0" yWindow="230" windowWidth="28800" windowHeight="12435" tabRatio="500"/>
  </bookViews>
  <sheets>
    <sheet name="Summary" sheetId="6" r:id="rId1"/>
    <sheet name="ddConsortia" sheetId="11" state="hidden" r:id="rId2"/>
    <sheet name="Cerritos" sheetId="13" r:id="rId3"/>
    <sheet name="ABCUSD" sheetId="37" r:id="rId4"/>
    <sheet name="BUSD" sheetId="19" r:id="rId5"/>
    <sheet name="DUSD" sheetId="20" r:id="rId6"/>
    <sheet name="NLMUSD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3">ABCUSD!$A$1:$N$55</definedName>
    <definedName name="_xlnm.Print_Area" localSheetId="4">BUSD!$A$1:$N$55</definedName>
    <definedName name="_xlnm.Print_Area" localSheetId="2">Cerritos!$A$1:$N$55</definedName>
    <definedName name="_xlnm.Print_Area" localSheetId="5">DUSD!$A$1:$N$55</definedName>
    <definedName name="_xlnm.Print_Area" localSheetId="6">NLMUSD!$A$1:$N$55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Summary!$A$1:$N$53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6" l="1"/>
  <c r="I49" i="6"/>
  <c r="I47" i="6"/>
  <c r="I45" i="6"/>
  <c r="I43" i="6"/>
  <c r="I41" i="6"/>
  <c r="I39" i="6"/>
  <c r="I37" i="6"/>
  <c r="G51" i="6"/>
  <c r="G49" i="6"/>
  <c r="G47" i="6"/>
  <c r="G45" i="6"/>
  <c r="G43" i="6"/>
  <c r="G41" i="6"/>
  <c r="G39" i="6"/>
  <c r="G37" i="6"/>
  <c r="I28" i="6"/>
  <c r="G28" i="6"/>
  <c r="I26" i="6"/>
  <c r="G26" i="6"/>
  <c r="I24" i="6"/>
  <c r="G24" i="6"/>
  <c r="I22" i="6"/>
  <c r="G22" i="6"/>
  <c r="I20" i="6"/>
  <c r="G20" i="6"/>
  <c r="I18" i="6"/>
  <c r="G18" i="6"/>
  <c r="I16" i="6"/>
  <c r="G16" i="6"/>
  <c r="K53" i="37"/>
  <c r="K51" i="37"/>
  <c r="K49" i="37"/>
  <c r="K47" i="37"/>
  <c r="K45" i="37"/>
  <c r="K43" i="37"/>
  <c r="K41" i="37"/>
  <c r="K39" i="37"/>
  <c r="K30" i="37"/>
  <c r="K28" i="37"/>
  <c r="K26" i="37"/>
  <c r="K24" i="37"/>
  <c r="K22" i="37"/>
  <c r="K20" i="37"/>
  <c r="K18" i="37"/>
  <c r="E8" i="37"/>
  <c r="K53" i="36"/>
  <c r="K51" i="36"/>
  <c r="K49" i="36"/>
  <c r="K47" i="36"/>
  <c r="K45" i="36"/>
  <c r="K43" i="36"/>
  <c r="K41" i="36"/>
  <c r="K39" i="36"/>
  <c r="K30" i="36"/>
  <c r="K28" i="36"/>
  <c r="K26" i="36"/>
  <c r="K24" i="36"/>
  <c r="K22" i="36"/>
  <c r="K20" i="36"/>
  <c r="K18" i="36"/>
  <c r="E8" i="36"/>
  <c r="K53" i="35"/>
  <c r="K51" i="35"/>
  <c r="K49" i="35"/>
  <c r="K47" i="35"/>
  <c r="K45" i="35"/>
  <c r="K43" i="35"/>
  <c r="K41" i="35"/>
  <c r="K39" i="35"/>
  <c r="K30" i="35"/>
  <c r="K28" i="35"/>
  <c r="K26" i="35"/>
  <c r="K24" i="35"/>
  <c r="K22" i="35"/>
  <c r="K20" i="35"/>
  <c r="K18" i="35"/>
  <c r="E8" i="35"/>
  <c r="K53" i="34"/>
  <c r="K51" i="34"/>
  <c r="K49" i="34"/>
  <c r="K47" i="34"/>
  <c r="K45" i="34"/>
  <c r="K43" i="34"/>
  <c r="K41" i="34"/>
  <c r="K39" i="34"/>
  <c r="K30" i="34"/>
  <c r="K28" i="34"/>
  <c r="K26" i="34"/>
  <c r="K24" i="34"/>
  <c r="K22" i="34"/>
  <c r="K20" i="34"/>
  <c r="K18" i="34"/>
  <c r="E8" i="34"/>
  <c r="K53" i="33"/>
  <c r="K51" i="33"/>
  <c r="K49" i="33"/>
  <c r="K47" i="33"/>
  <c r="K45" i="33"/>
  <c r="K43" i="33"/>
  <c r="K41" i="33"/>
  <c r="K39" i="33"/>
  <c r="K30" i="33"/>
  <c r="K28" i="33"/>
  <c r="K26" i="33"/>
  <c r="K24" i="33"/>
  <c r="K22" i="33"/>
  <c r="K20" i="33"/>
  <c r="K18" i="33"/>
  <c r="E8" i="33"/>
  <c r="K53" i="32"/>
  <c r="K51" i="32"/>
  <c r="K49" i="32"/>
  <c r="K47" i="32"/>
  <c r="K45" i="32"/>
  <c r="K43" i="32"/>
  <c r="K41" i="32"/>
  <c r="K39" i="32"/>
  <c r="K30" i="32"/>
  <c r="K28" i="32"/>
  <c r="K26" i="32"/>
  <c r="K24" i="32"/>
  <c r="K22" i="32"/>
  <c r="K20" i="32"/>
  <c r="K18" i="32"/>
  <c r="E8" i="32"/>
  <c r="K53" i="31"/>
  <c r="K51" i="31"/>
  <c r="K49" i="31"/>
  <c r="K47" i="31"/>
  <c r="K45" i="31"/>
  <c r="K43" i="31"/>
  <c r="K41" i="31"/>
  <c r="K39" i="31"/>
  <c r="K30" i="31"/>
  <c r="K28" i="31"/>
  <c r="K26" i="31"/>
  <c r="K24" i="31"/>
  <c r="K22" i="31"/>
  <c r="K20" i="31"/>
  <c r="K18" i="31"/>
  <c r="E8" i="31"/>
  <c r="K53" i="30"/>
  <c r="K51" i="30"/>
  <c r="K49" i="30"/>
  <c r="K47" i="30"/>
  <c r="K45" i="30"/>
  <c r="K43" i="30"/>
  <c r="K41" i="30"/>
  <c r="K39" i="30"/>
  <c r="K30" i="30"/>
  <c r="K28" i="30"/>
  <c r="K26" i="30"/>
  <c r="K24" i="30"/>
  <c r="K22" i="30"/>
  <c r="K20" i="30"/>
  <c r="K18" i="30"/>
  <c r="E8" i="30"/>
  <c r="K53" i="29"/>
  <c r="K51" i="29"/>
  <c r="K49" i="29"/>
  <c r="K47" i="29"/>
  <c r="K45" i="29"/>
  <c r="K43" i="29"/>
  <c r="K41" i="29"/>
  <c r="K39" i="29"/>
  <c r="K30" i="29"/>
  <c r="K28" i="29"/>
  <c r="K26" i="29"/>
  <c r="K24" i="29"/>
  <c r="K22" i="29"/>
  <c r="K20" i="29"/>
  <c r="K18" i="29"/>
  <c r="E8" i="29"/>
  <c r="K53" i="28"/>
  <c r="K51" i="28"/>
  <c r="K49" i="28"/>
  <c r="K47" i="28"/>
  <c r="K45" i="28"/>
  <c r="K43" i="28"/>
  <c r="K41" i="28"/>
  <c r="K39" i="28"/>
  <c r="K30" i="28"/>
  <c r="K28" i="28"/>
  <c r="K26" i="28"/>
  <c r="K24" i="28"/>
  <c r="K22" i="28"/>
  <c r="K20" i="28"/>
  <c r="K18" i="28"/>
  <c r="E8" i="28"/>
  <c r="K53" i="27"/>
  <c r="K51" i="27"/>
  <c r="K49" i="27"/>
  <c r="K47" i="27"/>
  <c r="K45" i="27"/>
  <c r="K43" i="27"/>
  <c r="K41" i="27"/>
  <c r="K39" i="27"/>
  <c r="K30" i="27"/>
  <c r="K28" i="27"/>
  <c r="K26" i="27"/>
  <c r="K24" i="27"/>
  <c r="K22" i="27"/>
  <c r="K20" i="27"/>
  <c r="K18" i="27"/>
  <c r="E8" i="27"/>
  <c r="K53" i="26"/>
  <c r="K51" i="26"/>
  <c r="K49" i="26"/>
  <c r="K47" i="26"/>
  <c r="K45" i="26"/>
  <c r="K43" i="26"/>
  <c r="K41" i="26"/>
  <c r="K39" i="26"/>
  <c r="K30" i="26"/>
  <c r="K28" i="26"/>
  <c r="K26" i="26"/>
  <c r="K24" i="26"/>
  <c r="K22" i="26"/>
  <c r="K20" i="26"/>
  <c r="K18" i="26"/>
  <c r="E8" i="26"/>
  <c r="K53" i="25"/>
  <c r="K51" i="25"/>
  <c r="K49" i="25"/>
  <c r="K47" i="25"/>
  <c r="K45" i="25"/>
  <c r="K43" i="25"/>
  <c r="K41" i="25"/>
  <c r="K39" i="25"/>
  <c r="K30" i="25"/>
  <c r="K28" i="25"/>
  <c r="K26" i="25"/>
  <c r="K24" i="25"/>
  <c r="K22" i="25"/>
  <c r="K20" i="25"/>
  <c r="K18" i="25"/>
  <c r="E8" i="25"/>
  <c r="K53" i="24"/>
  <c r="K51" i="24"/>
  <c r="K49" i="24"/>
  <c r="K47" i="24"/>
  <c r="K45" i="24"/>
  <c r="K43" i="24"/>
  <c r="K41" i="24"/>
  <c r="K39" i="24"/>
  <c r="K30" i="24"/>
  <c r="K28" i="24"/>
  <c r="K26" i="24"/>
  <c r="K24" i="24"/>
  <c r="K22" i="24"/>
  <c r="K20" i="24"/>
  <c r="K18" i="24"/>
  <c r="E8" i="24"/>
  <c r="K53" i="23"/>
  <c r="K51" i="23"/>
  <c r="K49" i="23"/>
  <c r="K47" i="23"/>
  <c r="K45" i="23"/>
  <c r="K43" i="23"/>
  <c r="K41" i="23"/>
  <c r="K39" i="23"/>
  <c r="K30" i="23"/>
  <c r="K28" i="23"/>
  <c r="K26" i="23"/>
  <c r="K24" i="23"/>
  <c r="K22" i="23"/>
  <c r="K20" i="23"/>
  <c r="K18" i="23"/>
  <c r="E8" i="23"/>
  <c r="K53" i="22"/>
  <c r="K51" i="22"/>
  <c r="K49" i="22"/>
  <c r="K47" i="22"/>
  <c r="K45" i="22"/>
  <c r="K43" i="22"/>
  <c r="K41" i="22"/>
  <c r="K39" i="22"/>
  <c r="K30" i="22"/>
  <c r="K28" i="22"/>
  <c r="K26" i="22"/>
  <c r="K24" i="22"/>
  <c r="K22" i="22"/>
  <c r="K20" i="22"/>
  <c r="K18" i="22"/>
  <c r="E8" i="22"/>
  <c r="K53" i="21"/>
  <c r="K51" i="21"/>
  <c r="K49" i="21"/>
  <c r="K47" i="21"/>
  <c r="K45" i="21"/>
  <c r="K43" i="21"/>
  <c r="K41" i="21"/>
  <c r="K39" i="21"/>
  <c r="K30" i="21"/>
  <c r="K28" i="21"/>
  <c r="K26" i="21"/>
  <c r="K24" i="21"/>
  <c r="K22" i="21"/>
  <c r="K20" i="21"/>
  <c r="K18" i="21"/>
  <c r="E8" i="21"/>
  <c r="K53" i="20"/>
  <c r="K51" i="20"/>
  <c r="K49" i="20"/>
  <c r="K47" i="20"/>
  <c r="K45" i="20"/>
  <c r="K43" i="20"/>
  <c r="K41" i="20"/>
  <c r="K39" i="20"/>
  <c r="K30" i="20"/>
  <c r="K28" i="20"/>
  <c r="K26" i="20"/>
  <c r="K24" i="20"/>
  <c r="K22" i="20"/>
  <c r="K20" i="20"/>
  <c r="K18" i="20"/>
  <c r="E8" i="20"/>
  <c r="K53" i="19"/>
  <c r="K51" i="19"/>
  <c r="K49" i="19"/>
  <c r="K47" i="19"/>
  <c r="K45" i="19"/>
  <c r="K43" i="19"/>
  <c r="K41" i="19"/>
  <c r="K39" i="19"/>
  <c r="K30" i="19"/>
  <c r="K28" i="19"/>
  <c r="K26" i="19"/>
  <c r="K24" i="19"/>
  <c r="K22" i="19"/>
  <c r="K20" i="19"/>
  <c r="K18" i="19"/>
  <c r="E8" i="19"/>
  <c r="E8" i="13"/>
  <c r="K53" i="13"/>
  <c r="K51" i="13"/>
  <c r="K49" i="13"/>
  <c r="K47" i="13"/>
  <c r="K43" i="13"/>
  <c r="K41" i="13"/>
  <c r="K39" i="13"/>
  <c r="K30" i="13"/>
  <c r="K28" i="13"/>
  <c r="K26" i="13"/>
  <c r="K24" i="13"/>
  <c r="K22" i="13"/>
  <c r="K20" i="13"/>
  <c r="K18" i="13"/>
  <c r="K47" i="6"/>
  <c r="K39" i="6"/>
  <c r="K45" i="6"/>
  <c r="K43" i="6"/>
  <c r="K51" i="6"/>
  <c r="K49" i="6"/>
  <c r="K41" i="6"/>
  <c r="K37" i="6"/>
  <c r="K24" i="6"/>
  <c r="K16" i="6"/>
  <c r="K26" i="6"/>
  <c r="K18" i="6"/>
  <c r="K22" i="6"/>
  <c r="K20" i="6"/>
  <c r="K28" i="6"/>
</calcChain>
</file>

<file path=xl/sharedStrings.xml><?xml version="1.0" encoding="utf-8"?>
<sst xmlns="http://schemas.openxmlformats.org/spreadsheetml/2006/main" count="689" uniqueCount="113">
  <si>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</si>
  <si>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</si>
  <si>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</si>
  <si>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</si>
  <si>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</si>
  <si>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</si>
  <si>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</si>
  <si>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</si>
  <si>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</si>
  <si>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</si>
  <si>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</si>
  <si>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</si>
  <si>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</si>
  <si>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</si>
  <si>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</si>
  <si>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</si>
  <si>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</si>
  <si>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</si>
  <si>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</si>
  <si>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</si>
  <si>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</si>
  <si>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</si>
  <si>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</si>
  <si>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</si>
  <si>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</si>
  <si>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</si>
  <si>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</si>
  <si>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</si>
  <si>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</si>
  <si>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</si>
  <si>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</si>
  <si>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</si>
  <si>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</si>
  <si>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</si>
  <si>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</si>
  <si>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</si>
  <si>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</si>
  <si>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</si>
  <si>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</si>
  <si>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</si>
  <si>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</si>
  <si>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</si>
  <si>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</si>
  <si>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</si>
  <si>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</si>
  <si>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</si>
  <si>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</si>
  <si>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</si>
  <si>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</si>
  <si>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</si>
  <si>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</si>
  <si>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</si>
  <si>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</si>
  <si>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</si>
  <si>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</si>
  <si>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</si>
  <si>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</si>
  <si>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</si>
  <si>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</si>
  <si>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</si>
  <si>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</si>
  <si>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</si>
  <si>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</si>
  <si>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</si>
  <si>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</si>
  <si>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</si>
  <si>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</si>
  <si>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</si>
  <si>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</si>
  <si>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</si>
  <si>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</si>
  <si>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</si>
  <si>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</si>
  <si>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</si>
  <si>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</si>
  <si>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</si>
  <si>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</si>
  <si>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</si>
  <si>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</si>
  <si>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</si>
  <si>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</si>
  <si>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</si>
  <si>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</si>
  <si>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</si>
  <si>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</si>
  <si>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</si>
  <si>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</si>
  <si>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</si>
  <si>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</si>
  <si>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</si>
  <si>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</si>
  <si>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</si>
  <si>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</si>
  <si>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</si>
  <si>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</si>
  <si>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</si>
  <si>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</si>
  <si>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</si>
  <si>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</si>
  <si>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</si>
  <si>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Cerritos Community College</t>
  </si>
  <si>
    <t>Bellflower USD</t>
  </si>
  <si>
    <t>2013-2014 numbers differ from the AB 86 plan due to the corrections that were made after the AB 86 plan was submitted</t>
  </si>
  <si>
    <t>6.2h - % With increased wages, for those who had this goal during the current program year. (Apprenticeship)</t>
  </si>
  <si>
    <t>N/A</t>
  </si>
  <si>
    <t>NA</t>
  </si>
  <si>
    <t xml:space="preserve">the number reported in 2013-14 was incorrect.  Now it is correct. </t>
  </si>
  <si>
    <t>ABC Adult School</t>
  </si>
  <si>
    <t>Downey Adult School</t>
  </si>
  <si>
    <t>Norwalk La Mirada Adult School</t>
  </si>
  <si>
    <t>Establishing classes in the district.</t>
  </si>
  <si>
    <t xml:space="preserve">CC Scorecard is one data source. This is not accurately collected for noncredit programs. Tracking in this area is a challenge and nonexistent. </t>
  </si>
  <si>
    <t>Apprenticeship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</si>
</sst>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color rgb="FF0070C0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0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Alignment="1" applyProtection="1">
      <alignment horizontal="left" vertical="top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9" fontId="14" fillId="3" borderId="1" xfId="2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5" fillId="2" borderId="0" xfId="3" applyFont="1" applyFill="1" applyBorder="1" applyAlignment="1" applyProtection="1">
      <alignment horizontal="center" vertical="center" wrapText="1"/>
      <protection hidden="1"/>
    </xf>
    <xf numFmtId="0" fontId="13" fillId="2" borderId="0" xfId="3" applyFont="1" applyFill="1" applyProtection="1">
      <protection hidden="1"/>
    </xf>
    <xf numFmtId="0" fontId="13" fillId="3" borderId="1" xfId="1" applyNumberFormat="1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Protection="1">
      <protection locked="0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24" fillId="3" borderId="15" xfId="3" applyFont="1" applyFill="1" applyBorder="1" applyAlignment="1" applyProtection="1">
      <alignment horizontal="center" vertical="center"/>
      <protection locked="0"/>
    </xf>
    <xf numFmtId="0" fontId="24" fillId="3" borderId="16" xfId="3" applyFont="1" applyFill="1" applyBorder="1" applyAlignment="1" applyProtection="1">
      <alignment horizontal="center" vertical="center"/>
      <protection locked="0"/>
    </xf>
    <xf numFmtId="0" fontId="24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26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</cellXfs>
  <cellStyles count="14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view="pageBreakPreview" topLeftCell="A7" zoomScale="60" zoomScaleNormal="100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14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14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1" t="s">
        <v>13</v>
      </c>
      <c r="C8" s="81"/>
      <c r="D8" s="15"/>
      <c r="E8" s="77" t="s">
        <v>14</v>
      </c>
      <c r="F8" s="78"/>
      <c r="G8" s="78"/>
      <c r="H8" s="78"/>
      <c r="I8" s="78"/>
      <c r="J8" s="78"/>
      <c r="K8" s="79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72" t="s">
        <v>87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85"/>
      <c r="D12" s="85"/>
      <c r="E12" s="85"/>
      <c r="F12" s="16"/>
      <c r="G12" s="69" t="s">
        <v>11</v>
      </c>
      <c r="H12" s="24"/>
      <c r="I12" s="69" t="s">
        <v>12</v>
      </c>
      <c r="J12" s="24"/>
      <c r="K12" s="87" t="s">
        <v>90</v>
      </c>
      <c r="L12" s="24"/>
      <c r="M12" s="69" t="s">
        <v>92</v>
      </c>
      <c r="N12" s="25"/>
    </row>
    <row r="13" spans="1:14" ht="15.95" customHeight="1" x14ac:dyDescent="0.65">
      <c r="A13" s="17"/>
      <c r="B13" s="23"/>
      <c r="C13" s="85"/>
      <c r="D13" s="85"/>
      <c r="E13" s="85"/>
      <c r="F13" s="16"/>
      <c r="G13" s="70"/>
      <c r="H13" s="16"/>
      <c r="I13" s="70"/>
      <c r="J13" s="16"/>
      <c r="K13" s="88"/>
      <c r="L13" s="16"/>
      <c r="M13" s="70"/>
      <c r="N13" s="25"/>
    </row>
    <row r="14" spans="1:14" ht="15.95" customHeight="1" x14ac:dyDescent="0.65">
      <c r="A14" s="26"/>
      <c r="B14" s="27"/>
      <c r="C14" s="85"/>
      <c r="D14" s="85"/>
      <c r="E14" s="85"/>
      <c r="F14" s="28"/>
      <c r="G14" s="71"/>
      <c r="H14" s="28"/>
      <c r="I14" s="71"/>
      <c r="J14" s="28"/>
      <c r="K14" s="89"/>
      <c r="L14" s="28"/>
      <c r="M14" s="71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82" t="s">
        <v>94</v>
      </c>
      <c r="D16" s="83"/>
      <c r="E16" s="84"/>
      <c r="F16" s="36"/>
      <c r="G16" s="37">
        <f>SUM(Cerritos!G18,ABCUSD!G18,BUSD!G18,DUSD!G18,NLMUSD!G18,Sheet6!G18,Sheet7!G18,Sheet8!G18,Sheet9!G18,Sheet10!G18,Sheet11!G18,Sheet12!G18,Sheet13!G18,Sheet14!G18,Sheet15!G18,Sheet16!G18,Sheet17!G18,Sheet18!G18,Sheet19!G18,Sheet20!G18)</f>
        <v>21075</v>
      </c>
      <c r="H16" s="38"/>
      <c r="I16" s="37">
        <f>SUM(Cerritos!I18,ABCUSD!I18,BUSD!I18,DUSD!I18,NLMUSD!I18,Sheet6!I18,Sheet7!I18,Sheet8!I18,Sheet9!I18,Sheet10!I18,Sheet11!I18,Sheet12!I18,Sheet13!I18,Sheet14!I18,Sheet15!I18,Sheet16!I18,Sheet17!I18,Sheet18!I18,Sheet19!I18,Sheet20!I18)</f>
        <v>23183</v>
      </c>
      <c r="J16" s="36"/>
      <c r="K16" s="39">
        <f>IFERROR((I16-G16)/G16,"")</f>
        <v>0.10002372479240806</v>
      </c>
      <c r="L16" s="36"/>
      <c r="M16" s="56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44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5"/>
      <c r="AF17" s="16"/>
      <c r="AG17" s="16"/>
    </row>
    <row r="18" spans="1:33" ht="23.15" customHeight="1" x14ac:dyDescent="0.65">
      <c r="A18" s="34"/>
      <c r="B18" s="35"/>
      <c r="C18" s="82" t="s">
        <v>89</v>
      </c>
      <c r="D18" s="83"/>
      <c r="E18" s="84"/>
      <c r="F18" s="36"/>
      <c r="G18" s="37">
        <f>SUM(Cerritos!G20,ABCUSD!G20,BUSD!G20,DUSD!G20,NLMUSD!G20,Sheet6!G20,Sheet7!G20,Sheet8!G20,Sheet9!G20,Sheet10!G20,Sheet11!G20,Sheet12!G20,Sheet13!G20,Sheet14!G20,Sheet15!G20,Sheet16!G20,Sheet17!G20,Sheet18!G20,Sheet19!G20,Sheet20!G20)</f>
        <v>7347</v>
      </c>
      <c r="H18" s="38"/>
      <c r="I18" s="37">
        <f>SUM(Cerritos!I20,ABCUSD!I20,BUSD!I20,DUSD!I20,NLMUSD!I20,Sheet6!I20,Sheet7!I20,Sheet8!I20,Sheet9!I20,Sheet10!I20,Sheet11!I20,Sheet12!I20,Sheet13!I20,Sheet14!I20,Sheet15!I20,Sheet16!I20,Sheet17!I20,Sheet18!I20,Sheet19!I20,Sheet20!I20)</f>
        <v>7944</v>
      </c>
      <c r="J18" s="36"/>
      <c r="K18" s="39">
        <f>IFERROR((I18-G18)/G18,"")</f>
        <v>8.1257656186198443E-2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95</v>
      </c>
      <c r="D20" s="83"/>
      <c r="E20" s="84"/>
      <c r="F20" s="36"/>
      <c r="G20" s="37">
        <f>SUM(Cerritos!G22,ABCUSD!G22,BUSD!G22,DUSD!G22,NLMUSD!G22,Sheet6!G22,Sheet7!G22,Sheet8!G22,Sheet9!G22,Sheet10!G22,Sheet11!G22,Sheet12!G22,Sheet13!G22,Sheet14!G22,Sheet15!G22,Sheet16!G22,Sheet17!G22,Sheet18!G22,Sheet19!G22,Sheet20!G22)</f>
        <v>6661</v>
      </c>
      <c r="H20" s="38"/>
      <c r="I20" s="37">
        <f>SUM(Cerritos!I22,ABCUSD!I22,BUSD!I22,DUSD!I22,NLMUSD!I22,Sheet6!I22,Sheet7!I22,Sheet8!I22,Sheet9!I22,Sheet10!I22,Sheet11!I22,Sheet12!I22,Sheet13!I22,Sheet14!I22,Sheet15!I22,Sheet16!I22,Sheet17!I22,Sheet18!I22,Sheet19!I22,Sheet20!I22)</f>
        <v>6855</v>
      </c>
      <c r="J20" s="36"/>
      <c r="K20" s="39">
        <f>IFERROR((I20-G20)/G20,"")</f>
        <v>2.912475604263624E-2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96</v>
      </c>
      <c r="D22" s="83"/>
      <c r="E22" s="84"/>
      <c r="F22" s="36"/>
      <c r="G22" s="37">
        <f>SUM(Cerritos!G24,ABCUSD!G24,BUSD!G24,DUSD!G24,NLMUSD!G24,Sheet6!G24,Sheet7!G24,Sheet8!G24,Sheet9!G24,Sheet10!G24,Sheet11!G24,Sheet12!G24,Sheet13!G24,Sheet14!G24,Sheet15!G24,Sheet16!G24,Sheet17!G24,Sheet18!G24,Sheet19!G24,Sheet20!G24)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SUM(Cerritos!I24,ABCUSD!I24,BUSD!I24,DUSD!I24,NLMUSD!I24,Sheet6!I24,Sheet7!I24,Sheet8!I24,Sheet9!I24,Sheet10!I24,Sheet11!I24,Sheet12!I24,Sheet13!I24,Sheet14!I24,Sheet15!I24,Sheet16!I24,Sheet17!I24,Sheet18!I24,Sheet19!I24,Sheet20!I24)</f>
        <v>740</v>
      </c>
      <c r="J22" s="36"/>
      <c r="K22" s="39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97</v>
      </c>
      <c r="D24" s="83"/>
      <c r="E24" s="84"/>
      <c r="F24" s="36"/>
      <c r="G24" s="37">
        <f>SUM(Cerritos!G26,ABCUSD!G26,BUSD!G26,DUSD!G26,NLMUSD!G26,Sheet6!G26,Sheet7!G26,Sheet8!G26,Sheet9!G26,Sheet10!G26,Sheet11!G26,Sheet12!G26,Sheet13!G26,Sheet14!G26,Sheet15!G26,Sheet16!G26,Sheet17!G26,Sheet18!G26,Sheet19!G26,Sheet20!G26)</f>
        <v>1255</v>
      </c>
      <c r="H24" s="38"/>
      <c r="I24" s="37">
        <f>SUM(Cerritos!I26,ABCUSD!I26,BUSD!I26,DUSD!I26,NLMUSD!I26,Sheet6!I26,Sheet7!I26,Sheet8!I26,Sheet9!I26,Sheet10!I26,Sheet11!I26,Sheet12!I26,Sheet13!I26,Sheet14!I26,Sheet15!I26,Sheet16!I26,Sheet17!I26,Sheet18!I26,Sheet19!I26,Sheet20!I26)</f>
        <v>1217</v>
      </c>
      <c r="J24" s="36"/>
      <c r="K24" s="39">
        <f>IFERROR((I24-G24)/G24,"")</f>
        <v>-3.0278884462151396E-2</v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98</v>
      </c>
      <c r="D26" s="83"/>
      <c r="E26" s="84"/>
      <c r="F26" s="36"/>
      <c r="G26" s="37">
        <f>SUM(Cerritos!G28,ABCUSD!G28,BUSD!G28,DUSD!G28,NLMUSD!G28,Sheet6!G28,Sheet7!G28,Sheet8!G28,Sheet9!G28,Sheet10!G28,Sheet11!G28,Sheet12!G28,Sheet13!G28,Sheet14!G28,Sheet15!G28,Sheet16!G28,Sheet17!G28,Sheet18!G28,Sheet19!G28,Sheet20!G28)</f>
        <v>7071</v>
      </c>
      <c r="H26" s="38"/>
      <c r="I26" s="37">
        <f>SUM(Cerritos!I28,ABCUSD!I28,BUSD!I28,DUSD!I28,NLMUSD!I28,Sheet6!I28,Sheet7!I28,Sheet8!I28,Sheet9!I28,Sheet10!I28,Sheet11!I28,Sheet12!I28,Sheet13!I28,Sheet14!I28,Sheet15!I28,Sheet16!I28,Sheet17!I28,Sheet18!I28,Sheet19!I28,Sheet20!I28)</f>
        <v>7520</v>
      </c>
      <c r="J26" s="36"/>
      <c r="K26" s="39">
        <f>IFERROR((I26-G26)/G26,"")</f>
        <v>6.3498797906943849E-2</v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99</v>
      </c>
      <c r="D28" s="83"/>
      <c r="E28" s="84"/>
      <c r="F28" s="36"/>
      <c r="G28" s="37">
        <f>SUM(Cerritos!G30,ABCUSD!G30,BUSD!G30,DUSD!G30,NLMUSD!G30,Sheet6!G30,Sheet7!G30,Sheet8!G30,Sheet9!G30,Sheet10!G30,Sheet11!G30,Sheet12!G30,Sheet13!G30,Sheet14!G30,Sheet15!G30,Sheet16!G30,Sheet17!G30,Sheet18!G30,Sheet19!G30,Sheet20!G30)</f>
        <v>2929</v>
      </c>
      <c r="H28" s="38"/>
      <c r="I28" s="37">
        <f>SUM(Cerritos!I30,ABCUSD!I30,BUSD!I30,DUSD!I30,NLMUSD!I30,Sheet6!I30,Sheet7!I30,Sheet8!I30,Sheet9!I30,Sheet10!I30,Sheet11!I30,Sheet12!I30,Sheet13!I30,Sheet14!I30,Sheet15!I30,Sheet16!I30,Sheet17!I30,Sheet18!I30,Sheet19!I30,Sheet20!I30)</f>
        <v>3578</v>
      </c>
      <c r="J28" s="36"/>
      <c r="K28" s="39">
        <f>IFERROR((I28-G28)/G28,"")</f>
        <v>0.22157733014680778</v>
      </c>
      <c r="L28" s="36"/>
      <c r="M28" s="56"/>
      <c r="N28" s="40"/>
      <c r="O28" s="46"/>
    </row>
    <row r="29" spans="1:33" ht="6" customHeight="1" x14ac:dyDescent="0.65">
      <c r="A29" s="17"/>
      <c r="B29" s="47"/>
      <c r="C29" s="48"/>
      <c r="D29" s="48"/>
      <c r="E29" s="48"/>
      <c r="F29" s="48"/>
      <c r="G29" s="49"/>
      <c r="H29" s="49"/>
      <c r="I29" s="49"/>
      <c r="J29" s="48"/>
      <c r="K29" s="50"/>
      <c r="L29" s="48"/>
      <c r="M29" s="50"/>
      <c r="N29" s="51"/>
    </row>
    <row r="30" spans="1:33" x14ac:dyDescent="0.65">
      <c r="A30" s="17"/>
      <c r="B30" s="17"/>
      <c r="C30" s="17"/>
      <c r="D30" s="17"/>
      <c r="E30" s="17"/>
      <c r="F30" s="16"/>
      <c r="G30" s="52"/>
      <c r="H30" s="53"/>
      <c r="I30" s="52"/>
      <c r="J30" s="16"/>
      <c r="K30" s="54"/>
      <c r="L30" s="16"/>
      <c r="M30" s="16"/>
    </row>
    <row r="31" spans="1:33" ht="53.15" customHeight="1" x14ac:dyDescent="0.65">
      <c r="A31" s="41"/>
      <c r="B31" s="73" t="s">
        <v>88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85"/>
      <c r="D33" s="85"/>
      <c r="E33" s="85"/>
      <c r="F33" s="16"/>
      <c r="G33" s="69" t="s">
        <v>1</v>
      </c>
      <c r="H33" s="24"/>
      <c r="I33" s="69" t="s">
        <v>2</v>
      </c>
      <c r="J33" s="24"/>
      <c r="K33" s="87" t="s">
        <v>0</v>
      </c>
      <c r="L33" s="24"/>
      <c r="M33" s="69" t="s">
        <v>92</v>
      </c>
      <c r="N33" s="25"/>
    </row>
    <row r="34" spans="1:33" ht="5.15" customHeight="1" x14ac:dyDescent="0.65">
      <c r="A34" s="17"/>
      <c r="B34" s="23"/>
      <c r="C34" s="85"/>
      <c r="D34" s="85"/>
      <c r="E34" s="85"/>
      <c r="F34" s="16"/>
      <c r="G34" s="70"/>
      <c r="H34" s="16"/>
      <c r="I34" s="70"/>
      <c r="J34" s="16"/>
      <c r="K34" s="88"/>
      <c r="L34" s="16"/>
      <c r="M34" s="70"/>
      <c r="N34" s="25"/>
    </row>
    <row r="35" spans="1:33" x14ac:dyDescent="0.65">
      <c r="A35" s="26"/>
      <c r="B35" s="27"/>
      <c r="C35" s="85"/>
      <c r="D35" s="85"/>
      <c r="E35" s="85"/>
      <c r="F35" s="28"/>
      <c r="G35" s="71"/>
      <c r="H35" s="28"/>
      <c r="I35" s="71"/>
      <c r="J35" s="28"/>
      <c r="K35" s="89"/>
      <c r="L35" s="28"/>
      <c r="M35" s="71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74" t="s">
        <v>3</v>
      </c>
      <c r="D37" s="75"/>
      <c r="E37" s="76"/>
      <c r="F37" s="36"/>
      <c r="G37" s="37">
        <f>SUM(Cerritos!G39,ABCUSD!G39,BUSD!G39,DUSD!G39,NLMUSD!G39,Sheet6!G39,Sheet7!G39,Sheet8!G39,Sheet9!G39,Sheet10!G39,Sheet11!G39,Sheet12!G39,Sheet13!G39,Sheet14!G39,Sheet15!G39,Sheet16!G39,Sheet17!G39,Sheet18!G39,Sheet19!G39,Sheet20!G39)</f>
        <v>6619</v>
      </c>
      <c r="H37" s="38"/>
      <c r="I37" s="37">
        <f>SUM(Cerritos!I39,ABCUSD!I39,BUSD!I39,DUSD!I39,NLMUSD!I39,Sheet6!I39,Sheet7!I39,Sheet8!I39,Sheet9!I39,Sheet10!I39,Sheet11!I39,Sheet12!I39,Sheet13!I39,Sheet14!I39,Sheet15!I39,Sheet16!I39,Sheet17!I39,Sheet18!I39,Sheet19!I39,Sheet20!I39)</f>
        <v>3916</v>
      </c>
      <c r="J37" s="36"/>
      <c r="K37" s="39">
        <f>IFERROR(I37/G37,"")</f>
        <v>0.59163015561263033</v>
      </c>
      <c r="L37" s="36"/>
      <c r="M37" s="56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44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5"/>
      <c r="AF38" s="16"/>
      <c r="AG38" s="16"/>
    </row>
    <row r="39" spans="1:33" ht="38.15" customHeight="1" x14ac:dyDescent="0.65">
      <c r="A39" s="34"/>
      <c r="B39" s="35"/>
      <c r="C39" s="74" t="s">
        <v>4</v>
      </c>
      <c r="D39" s="75"/>
      <c r="E39" s="76"/>
      <c r="F39" s="36"/>
      <c r="G39" s="37">
        <f>SUM(Cerritos!G41,ABCUSD!G41,BUSD!G41,DUSD!G41,NLMUSD!G41,Sheet6!G41,Sheet7!G41,Sheet8!G41,Sheet9!G41,Sheet10!G41,Sheet11!G41,Sheet12!G41,Sheet13!G41,Sheet14!G41,Sheet15!G41,Sheet16!G41,Sheet17!G41,Sheet18!G41,Sheet19!G41,Sheet20!G41)</f>
        <v>3280</v>
      </c>
      <c r="H39" s="38"/>
      <c r="I39" s="37">
        <f>SUM(Cerritos!I41,ABCUSD!I41,BUSD!I41,DUSD!I41,NLMUSD!I41,Sheet6!I41,Sheet7!I41,Sheet8!I41,Sheet9!I41,Sheet10!I41,Sheet11!I41,Sheet12!I41,Sheet13!I41,Sheet14!I41,Sheet15!I41,Sheet16!I41,Sheet17!I41,Sheet18!I41,Sheet19!I41,Sheet20!I41)</f>
        <v>2038</v>
      </c>
      <c r="J39" s="36"/>
      <c r="K39" s="39">
        <f>IFERROR(I39/G39,"")</f>
        <v>0.62134146341463414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5</v>
      </c>
      <c r="D41" s="75"/>
      <c r="E41" s="76"/>
      <c r="F41" s="36"/>
      <c r="G41" s="37">
        <f>SUM(Cerritos!G43,ABCUSD!G43,BUSD!G43,DUSD!G43,NLMUSD!G43,Sheet6!G43,Sheet7!G43,Sheet8!G43,Sheet9!G43,Sheet10!G43,Sheet11!G43,Sheet12!G43,Sheet13!G43,Sheet14!G43,Sheet15!G43,Sheet16!G43,Sheet17!G43,Sheet18!G43,Sheet19!G43,Sheet20!G43)</f>
        <v>1630</v>
      </c>
      <c r="H41" s="38"/>
      <c r="I41" s="37">
        <f>SUM(Cerritos!I43,ABCUSD!I43,BUSD!I43,DUSD!I43,NLMUSD!I43,Sheet6!I43,Sheet7!I43,Sheet8!I43,Sheet9!I43,Sheet10!I43,Sheet11!I43,Sheet12!I43,Sheet13!I43,Sheet14!I43,Sheet15!I43,Sheet16!I43,Sheet17!I43,Sheet18!I43,Sheet19!I43,Sheet20!I43)</f>
        <v>535</v>
      </c>
      <c r="J41" s="36"/>
      <c r="K41" s="39">
        <f>IFERROR(I41/G41,"")</f>
        <v>0.32822085889570551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6</v>
      </c>
      <c r="D43" s="75"/>
      <c r="E43" s="76"/>
      <c r="F43" s="36"/>
      <c r="G43" s="37">
        <f>SUM(Cerritos!G45,ABCUSD!G45,BUSD!G45,DUSD!G45,NLMUSD!G45,Sheet6!G45,Sheet7!G45,Sheet8!G45,Sheet9!G45,Sheet10!G45,Sheet11!G45,Sheet12!G45,Sheet13!G45,Sheet14!G45,Sheet15!G45,Sheet16!G45,Sheet17!G45,Sheet18!G45,Sheet19!G45,Sheet20!G45)</f>
        <v>595</v>
      </c>
      <c r="H43" s="38"/>
      <c r="I43" s="37">
        <f>SUM(Cerritos!I45,ABCUSD!I45,BUSD!I45,DUSD!I45,NLMUSD!I45,Sheet6!I45,Sheet7!I45,Sheet8!I45,Sheet9!I45,Sheet10!I45,Sheet11!I45,Sheet12!I45,Sheet13!I45,Sheet14!I45,Sheet15!I45,Sheet16!I45,Sheet17!I45,Sheet18!I45,Sheet19!I45,Sheet20!I45)</f>
        <v>253</v>
      </c>
      <c r="J43" s="36"/>
      <c r="K43" s="39">
        <f>IFERROR(I43/G43,"")</f>
        <v>0.42521008403361343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7</v>
      </c>
      <c r="D45" s="75"/>
      <c r="E45" s="76"/>
      <c r="F45" s="36"/>
      <c r="G45" s="37">
        <f>SUM(Cerritos!G47,ABCUSD!G47,BUSD!G47,DUSD!G47,NLMUSD!G47,Sheet6!G47,Sheet7!G47,Sheet8!G47,Sheet9!G47,Sheet10!G47,Sheet11!G47,Sheet12!G47,Sheet13!G47,Sheet14!G47,Sheet15!G47,Sheet16!G47,Sheet17!G47,Sheet18!G47,Sheet19!G47,Sheet20!G47)</f>
        <v>230</v>
      </c>
      <c r="H45" s="38"/>
      <c r="I45" s="37">
        <f>SUM(Cerritos!I47,ABCUSD!I47,BUSD!I47,DUSD!I47,NLMUSD!I47,Sheet6!I47,Sheet7!I47,Sheet8!I47,Sheet9!I47,Sheet10!I47,Sheet11!I47,Sheet12!I47,Sheet13!I47,Sheet14!I47,Sheet15!I47,Sheet16!I47,Sheet17!I47,Sheet18!I47,Sheet19!I47,Sheet20!I47)</f>
        <v>23</v>
      </c>
      <c r="J45" s="36"/>
      <c r="K45" s="39">
        <f>IFERROR(I45/G45,"")</f>
        <v>0.1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8</v>
      </c>
      <c r="D47" s="75"/>
      <c r="E47" s="76"/>
      <c r="F47" s="36"/>
      <c r="G47" s="37">
        <f>SUM(Cerritos!G49,ABCUSD!G49,BUSD!G49,DUSD!G49,NLMUSD!G49,Sheet6!G49,Sheet7!G49,Sheet8!G49,Sheet9!G49,Sheet10!G49,Sheet11!G49,Sheet12!G49,Sheet13!G49,Sheet14!G49,Sheet15!G49,Sheet16!G49,Sheet17!G49,Sheet18!G49,Sheet19!G49,Sheet20!G49)</f>
        <v>562</v>
      </c>
      <c r="H47" s="38"/>
      <c r="I47" s="37">
        <f>SUM(Cerritos!I49,ABCUSD!I49,BUSD!I49,DUSD!I49,NLMUSD!I49,Sheet6!I49,Sheet7!I49,Sheet8!I49,Sheet9!I49,Sheet10!I49,Sheet11!I49,Sheet12!I49,Sheet13!I49,Sheet14!I49,Sheet15!I49,Sheet16!I49,Sheet17!I49,Sheet18!I49,Sheet19!I49,Sheet20!I49)</f>
        <v>455</v>
      </c>
      <c r="J47" s="36"/>
      <c r="K47" s="39">
        <f>IFERROR(I47/G47,"")</f>
        <v>0.80960854092526691</v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9</v>
      </c>
      <c r="D49" s="75"/>
      <c r="E49" s="76"/>
      <c r="F49" s="36"/>
      <c r="G49" s="37">
        <f>SUM(Cerritos!G51,ABCUSD!G51,BUSD!G51,DUSD!G51,NLMUSD!G51,Sheet6!G51,Sheet7!G51,Sheet8!G51,Sheet9!G51,Sheet10!G51,Sheet11!G51,Sheet12!G51,Sheet13!G51,Sheet14!G51,Sheet15!G51,Sheet16!G51,Sheet17!G51,Sheet18!G51,Sheet19!G51,Sheet20!G51)</f>
        <v>2377</v>
      </c>
      <c r="H49" s="38"/>
      <c r="I49" s="37">
        <f>SUM(Cerritos!I51,ABCUSD!I51,BUSD!I51,DUSD!I51,NLMUSD!I51,Sheet6!I51,Sheet7!I51,Sheet8!I51,Sheet9!I51,Sheet10!I51,Sheet11!I51,Sheet12!I51,Sheet13!I51,Sheet14!I51,Sheet15!I51,Sheet16!I51,Sheet17!I51,Sheet18!I51,Sheet19!I51,Sheet20!I51)</f>
        <v>1214</v>
      </c>
      <c r="J49" s="36"/>
      <c r="K49" s="39">
        <f>IFERROR(I49/G49,"")</f>
        <v>0.51072780816154817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10</v>
      </c>
      <c r="D51" s="75"/>
      <c r="E51" s="76"/>
      <c r="F51" s="36"/>
      <c r="G51" s="37">
        <f>SUM(Cerritos!G53,ABCUSD!G53,BUSD!G53,DUSD!G53,NLMUSD!G53,Sheet6!G53,Sheet7!G53,Sheet8!G53,Sheet9!G53,Sheet10!G53,Sheet11!G53,Sheet12!G53,Sheet13!G53,Sheet14!G53,Sheet15!G53,Sheet16!G53,Sheet17!G53,Sheet18!G53,Sheet19!G53,Sheet20!G53)</f>
        <v>4984</v>
      </c>
      <c r="H51" s="38"/>
      <c r="I51" s="37">
        <f>SUM(Cerritos!I53,ABCUSD!I53,BUSD!I53,DUSD!I53,NLMUSD!I53,Sheet6!I53,Sheet7!I53,Sheet8!I53,Sheet9!I53,Sheet10!I53,Sheet11!I53,Sheet12!I53,Sheet13!I53,Sheet14!I53,Sheet15!I53,Sheet16!I53,Sheet17!I53,Sheet18!I53,Sheet19!I53,Sheet20!I53)</f>
        <v>3482</v>
      </c>
      <c r="J51" s="36"/>
      <c r="K51" s="39">
        <f>IFERROR(I51/G51,"")</f>
        <v>0.6986356340288925</v>
      </c>
      <c r="L51" s="36"/>
      <c r="M51" s="56"/>
      <c r="N51" s="40"/>
    </row>
    <row r="52" spans="1:33" ht="6" customHeight="1" x14ac:dyDescent="0.65">
      <c r="A52" s="17"/>
      <c r="B52" s="47"/>
      <c r="C52" s="48"/>
      <c r="D52" s="48"/>
      <c r="E52" s="48"/>
      <c r="F52" s="48"/>
      <c r="G52" s="49"/>
      <c r="H52" s="49"/>
      <c r="I52" s="49"/>
      <c r="J52" s="48"/>
      <c r="K52" s="50"/>
      <c r="L52" s="48"/>
      <c r="M52" s="50"/>
      <c r="N52" s="51"/>
    </row>
    <row r="53" spans="1:33" x14ac:dyDescent="0.65">
      <c r="A53" s="17"/>
      <c r="B53" s="17"/>
      <c r="C53" s="17"/>
      <c r="D53" s="17"/>
      <c r="E53" s="17"/>
      <c r="F53" s="16"/>
      <c r="G53" s="52"/>
      <c r="H53" s="53"/>
      <c r="I53" s="52"/>
      <c r="J53" s="16"/>
      <c r="K53" s="54"/>
      <c r="L53" s="16"/>
      <c r="M53" s="16"/>
    </row>
  </sheetData>
  <sheetProtection sheet="1" objects="1" scenarios="1"/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4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/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/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/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/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/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/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/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/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/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/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/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/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/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view="pageBreakPreview" topLeftCell="A10" zoomScale="60" zoomScaleNormal="90" workbookViewId="0">
      <selection activeCell="G49" sqref="G49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 t="s">
        <v>100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>
        <v>18608</v>
      </c>
      <c r="H18" s="63"/>
      <c r="I18" s="67">
        <v>20468</v>
      </c>
      <c r="J18" s="36"/>
      <c r="K18" s="64">
        <f>IFERROR((I18-G18)/G18,"")</f>
        <v>9.9957007738607051E-2</v>
      </c>
      <c r="L18" s="36"/>
      <c r="M18" s="56" t="s">
        <v>102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>
        <v>2132</v>
      </c>
      <c r="H20" s="63"/>
      <c r="I20" s="67">
        <v>2345</v>
      </c>
      <c r="J20" s="36"/>
      <c r="K20" s="64">
        <f>IFERROR((I20-G20)/G20,"")</f>
        <v>9.9906191369606004E-2</v>
      </c>
      <c r="L20" s="36"/>
      <c r="M20" s="56" t="s">
        <v>102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>
        <v>6661</v>
      </c>
      <c r="H22" s="63"/>
      <c r="I22" s="67">
        <v>6700</v>
      </c>
      <c r="J22" s="36"/>
      <c r="K22" s="64">
        <f>IFERROR((I22-G22)/G22,"")</f>
        <v>5.8549767302206873E-3</v>
      </c>
      <c r="L22" s="36"/>
      <c r="M22" s="56" t="s">
        <v>102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>
        <v>972</v>
      </c>
      <c r="H26" s="63"/>
      <c r="I26" s="67">
        <v>800</v>
      </c>
      <c r="J26" s="36"/>
      <c r="K26" s="64">
        <f>IFERROR((I26-G26)/G26,"")</f>
        <v>-0.17695473251028807</v>
      </c>
      <c r="L26" s="36"/>
      <c r="M26" s="56" t="s">
        <v>102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>
        <v>1177</v>
      </c>
      <c r="H28" s="63"/>
      <c r="I28" s="67">
        <v>1294</v>
      </c>
      <c r="J28" s="36"/>
      <c r="K28" s="64">
        <f>IFERROR((I28-G28)/G28,"")</f>
        <v>9.9405267629566696E-2</v>
      </c>
      <c r="L28" s="36"/>
      <c r="M28" s="56" t="s">
        <v>102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>
        <v>1920</v>
      </c>
      <c r="H30" s="63"/>
      <c r="I30" s="67">
        <v>2400</v>
      </c>
      <c r="J30" s="36"/>
      <c r="K30" s="64">
        <f>IFERROR((I30-G30)/G30,"")</f>
        <v>0.25</v>
      </c>
      <c r="L30" s="36"/>
      <c r="M30" s="56" t="s">
        <v>102</v>
      </c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>
        <v>1374</v>
      </c>
      <c r="H39" s="63"/>
      <c r="I39" s="67">
        <v>343</v>
      </c>
      <c r="J39" s="36"/>
      <c r="K39" s="64">
        <f>IFERROR(I39/G39,"")</f>
        <v>0.24963609898107714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>
        <v>362</v>
      </c>
      <c r="H41" s="63"/>
      <c r="I41" s="67">
        <v>131</v>
      </c>
      <c r="J41" s="36"/>
      <c r="K41" s="64">
        <f>IFERROR(I41/G41,"")</f>
        <v>0.36187845303867405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>
        <v>300</v>
      </c>
      <c r="H43" s="63"/>
      <c r="I43" s="67">
        <v>45</v>
      </c>
      <c r="J43" s="36"/>
      <c r="K43" s="64">
        <f>IFERROR(I43/G43,"")</f>
        <v>0.15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 t="s">
        <v>104</v>
      </c>
      <c r="H45" s="63"/>
      <c r="I45" s="67" t="s">
        <v>104</v>
      </c>
      <c r="J45" s="36"/>
      <c r="K45" s="64" t="s">
        <v>104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>
        <v>230</v>
      </c>
      <c r="H47" s="63"/>
      <c r="I47" s="67">
        <v>23</v>
      </c>
      <c r="J47" s="36"/>
      <c r="K47" s="64">
        <f>IFERROR(I47/G47,"")</f>
        <v>0.1</v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 t="s">
        <v>111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>
        <v>295</v>
      </c>
      <c r="H51" s="63"/>
      <c r="I51" s="67">
        <v>89</v>
      </c>
      <c r="J51" s="36"/>
      <c r="K51" s="64">
        <f>IFERROR(I51/G51,"")</f>
        <v>0.30169491525423731</v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103</v>
      </c>
      <c r="D53" s="75"/>
      <c r="E53" s="76"/>
      <c r="F53" s="36"/>
      <c r="G53" s="67">
        <v>450</v>
      </c>
      <c r="H53" s="63"/>
      <c r="I53" s="67">
        <v>405</v>
      </c>
      <c r="J53" s="36"/>
      <c r="K53" s="64">
        <f>IFERROR(I53/G53,"")</f>
        <v>0.9</v>
      </c>
      <c r="L53" s="36"/>
      <c r="M53" s="56" t="s">
        <v>112</v>
      </c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14:E16"/>
    <mergeCell ref="G14:G16"/>
    <mergeCell ref="I14:I16"/>
    <mergeCell ref="K14:K16"/>
    <mergeCell ref="M14:M16"/>
    <mergeCell ref="E2:K4"/>
    <mergeCell ref="B6:L6"/>
    <mergeCell ref="B10:C10"/>
    <mergeCell ref="E10:K10"/>
    <mergeCell ref="B12:N12"/>
    <mergeCell ref="M35:M37"/>
    <mergeCell ref="C18:E18"/>
    <mergeCell ref="C20:E20"/>
    <mergeCell ref="C22:E22"/>
    <mergeCell ref="C24:E24"/>
    <mergeCell ref="C26:E26"/>
    <mergeCell ref="C28:E28"/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</mergeCells>
  <pageMargins left="0.7" right="0.7" top="0.75" bottom="0.75" header="0.3" footer="0.3"/>
  <pageSetup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view="pageLayout" topLeftCell="B13" zoomScale="70" zoomScaleNormal="70" zoomScalePageLayoutView="70" workbookViewId="0">
      <selection activeCell="K26" sqref="K2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 t="s">
        <v>107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>
        <v>412</v>
      </c>
      <c r="H18" s="63"/>
      <c r="I18" s="67">
        <v>452</v>
      </c>
      <c r="J18" s="36"/>
      <c r="K18" s="64">
        <f>IFERROR((I18-G18)/G18,"")</f>
        <v>9.7087378640776698E-2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>
        <v>1593</v>
      </c>
      <c r="H20" s="63"/>
      <c r="I20" s="67">
        <v>1753</v>
      </c>
      <c r="J20" s="36"/>
      <c r="K20" s="64">
        <f>IFERROR((I20-G20)/G20,"")</f>
        <v>0.10043942247332077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>
        <v>0</v>
      </c>
      <c r="H22" s="63"/>
      <c r="I22" s="67">
        <v>75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>
        <v>0</v>
      </c>
      <c r="H24" s="63"/>
      <c r="I24" s="67">
        <v>560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>
        <v>0</v>
      </c>
      <c r="H26" s="63"/>
      <c r="I26" s="67">
        <v>100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>
        <v>2996</v>
      </c>
      <c r="H28" s="63"/>
      <c r="I28" s="67">
        <v>3116</v>
      </c>
      <c r="J28" s="36"/>
      <c r="K28" s="64">
        <f>IFERROR((I28-G28)/G28,"")</f>
        <v>4.0053404539385849E-2</v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>
        <v>184</v>
      </c>
      <c r="H30" s="63"/>
      <c r="I30" s="67">
        <v>203</v>
      </c>
      <c r="J30" s="36"/>
      <c r="K30" s="64">
        <f>IFERROR((I30-G30)/G30,"")</f>
        <v>0.10326086956521739</v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>
        <v>1753</v>
      </c>
      <c r="H39" s="63"/>
      <c r="I39" s="67">
        <v>1347</v>
      </c>
      <c r="J39" s="36"/>
      <c r="K39" s="64">
        <f>IFERROR(I39/G39,"")</f>
        <v>0.76839703365658873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>
        <v>1513</v>
      </c>
      <c r="H41" s="63"/>
      <c r="I41" s="67">
        <v>1059</v>
      </c>
      <c r="J41" s="36"/>
      <c r="K41" s="64">
        <f>IFERROR(I41/G41,"")</f>
        <v>0.69993390614672835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>
        <v>452</v>
      </c>
      <c r="H43" s="63"/>
      <c r="I43" s="67">
        <v>181</v>
      </c>
      <c r="J43" s="36"/>
      <c r="K43" s="64">
        <f>IFERROR(I43/G43,"")</f>
        <v>0.40044247787610621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>
        <v>143</v>
      </c>
      <c r="H45" s="63"/>
      <c r="I45" s="67">
        <v>57</v>
      </c>
      <c r="J45" s="36"/>
      <c r="K45" s="64">
        <f>IFERROR(I45/G45,"")</f>
        <v>0.39860139860139859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 t="s">
        <v>105</v>
      </c>
      <c r="H47" s="63"/>
      <c r="I47" s="67" t="s">
        <v>105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>
        <v>260</v>
      </c>
      <c r="H49" s="63"/>
      <c r="I49" s="67">
        <v>182</v>
      </c>
      <c r="J49" s="36"/>
      <c r="K49" s="64">
        <f>IFERROR(I49/G49,"")</f>
        <v>0.7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>
        <v>887</v>
      </c>
      <c r="H51" s="63"/>
      <c r="I51" s="67">
        <v>532</v>
      </c>
      <c r="J51" s="36"/>
      <c r="K51" s="64">
        <f>IFERROR(I51/G51,"")</f>
        <v>0.5997745208568207</v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</v>
      </c>
      <c r="D53" s="75"/>
      <c r="E53" s="76"/>
      <c r="F53" s="36"/>
      <c r="G53" s="67">
        <v>2420</v>
      </c>
      <c r="H53" s="63"/>
      <c r="I53" s="67">
        <v>1452</v>
      </c>
      <c r="J53" s="36"/>
      <c r="K53" s="64">
        <f>IFERROR(I53/G53,"")</f>
        <v>0.6</v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view="pageBreakPreview" topLeftCell="A13" zoomScale="60" zoomScaleNormal="100" workbookViewId="0">
      <selection activeCell="E10" sqref="E10:K10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 t="s">
        <v>101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>
        <v>0</v>
      </c>
      <c r="H18" s="63"/>
      <c r="I18" s="67">
        <v>0</v>
      </c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>
        <v>0</v>
      </c>
      <c r="H20" s="63"/>
      <c r="I20" s="67">
        <v>0</v>
      </c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>
        <v>0</v>
      </c>
      <c r="H26" s="63"/>
      <c r="I26" s="67"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>
        <v>0</v>
      </c>
      <c r="H28" s="63"/>
      <c r="I28" s="67">
        <v>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>
        <v>0</v>
      </c>
      <c r="H41" s="63"/>
      <c r="I41" s="67">
        <v>0</v>
      </c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>
        <v>0</v>
      </c>
      <c r="H43" s="63"/>
      <c r="I43" s="67">
        <v>0</v>
      </c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>
        <v>0</v>
      </c>
      <c r="H45" s="63"/>
      <c r="I45" s="67">
        <v>0</v>
      </c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</v>
      </c>
      <c r="D53" s="75"/>
      <c r="E53" s="76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4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view="pageBreakPreview" topLeftCell="A13" zoomScale="60" zoomScaleNormal="70" workbookViewId="0">
      <selection activeCell="E10" sqref="E10:K10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 t="s">
        <v>108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>
        <v>1127</v>
      </c>
      <c r="H18" s="63"/>
      <c r="I18" s="67">
        <v>1291</v>
      </c>
      <c r="J18" s="36"/>
      <c r="K18" s="64">
        <f>IFERROR((I18-G18)/G18,"")</f>
        <v>0.14551907719609583</v>
      </c>
      <c r="L18" s="36"/>
      <c r="M18" s="56" t="s">
        <v>106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>
        <v>2133</v>
      </c>
      <c r="H20" s="63"/>
      <c r="I20" s="67">
        <v>2283</v>
      </c>
      <c r="J20" s="36"/>
      <c r="K20" s="64">
        <f>IFERROR((I20-G20)/G20,"")</f>
        <v>7.0323488045007029E-2</v>
      </c>
      <c r="L20" s="36"/>
      <c r="M20" s="56" t="s">
        <v>106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>
        <v>0</v>
      </c>
      <c r="H22" s="63"/>
      <c r="I22" s="67">
        <v>80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>
        <v>0</v>
      </c>
      <c r="H24" s="63"/>
      <c r="I24" s="67">
        <v>120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>
        <v>0</v>
      </c>
      <c r="H26" s="63"/>
      <c r="I26" s="67">
        <v>20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>
        <v>1662</v>
      </c>
      <c r="H28" s="63"/>
      <c r="I28" s="67">
        <v>1812</v>
      </c>
      <c r="J28" s="36"/>
      <c r="K28" s="64">
        <f>IFERROR((I28-G28)/G28,"")</f>
        <v>9.0252707581227443E-2</v>
      </c>
      <c r="L28" s="36"/>
      <c r="M28" s="56" t="s">
        <v>106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>
        <v>825</v>
      </c>
      <c r="H30" s="63"/>
      <c r="I30" s="67">
        <v>975</v>
      </c>
      <c r="J30" s="36"/>
      <c r="K30" s="64">
        <f>IFERROR((I30-G30)/G30,"")</f>
        <v>0.18181818181818182</v>
      </c>
      <c r="L30" s="36"/>
      <c r="M30" s="56" t="s">
        <v>106</v>
      </c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>
        <v>1461</v>
      </c>
      <c r="H39" s="63"/>
      <c r="I39" s="67">
        <v>1211</v>
      </c>
      <c r="J39" s="36"/>
      <c r="K39" s="64">
        <f>IFERROR(I39/G39,"")</f>
        <v>0.82888432580424365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>
        <v>1114</v>
      </c>
      <c r="H41" s="63"/>
      <c r="I41" s="67">
        <v>749</v>
      </c>
      <c r="J41" s="36"/>
      <c r="K41" s="64">
        <f>IFERROR(I41/G41,"")</f>
        <v>0.67235188509874322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>
        <v>421</v>
      </c>
      <c r="H43" s="63"/>
      <c r="I43" s="67">
        <v>241</v>
      </c>
      <c r="J43" s="36"/>
      <c r="K43" s="64">
        <f>IFERROR(I43/G43,"")</f>
        <v>0.57244655581947745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>
        <v>161</v>
      </c>
      <c r="H45" s="63"/>
      <c r="I45" s="67">
        <v>123</v>
      </c>
      <c r="J45" s="36"/>
      <c r="K45" s="64">
        <f>IFERROR(I45/G45,"")</f>
        <v>0.7639751552795031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>
        <v>302</v>
      </c>
      <c r="H49" s="63"/>
      <c r="I49" s="67">
        <v>273</v>
      </c>
      <c r="J49" s="36"/>
      <c r="K49" s="64">
        <f>IFERROR(I49/G49,"")</f>
        <v>0.90397350993377479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>
        <v>625</v>
      </c>
      <c r="H51" s="63"/>
      <c r="I51" s="67">
        <v>486</v>
      </c>
      <c r="J51" s="36"/>
      <c r="K51" s="64">
        <f>IFERROR(I51/G51,"")</f>
        <v>0.77759999999999996</v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</v>
      </c>
      <c r="D53" s="75"/>
      <c r="E53" s="76"/>
      <c r="F53" s="36"/>
      <c r="G53" s="67">
        <v>2114</v>
      </c>
      <c r="H53" s="63"/>
      <c r="I53" s="67">
        <v>1625</v>
      </c>
      <c r="J53" s="36"/>
      <c r="K53" s="64">
        <f>IFERROR(I53/G53,"")</f>
        <v>0.76868495742667931</v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4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view="pageLayout" topLeftCell="B25" zoomScale="80" zoomScaleNormal="100" zoomScalePageLayoutView="80" workbookViewId="0">
      <selection activeCell="M24" sqref="M24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 t="s">
        <v>109</v>
      </c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>
        <v>928</v>
      </c>
      <c r="H18" s="63"/>
      <c r="I18" s="67">
        <v>972</v>
      </c>
      <c r="J18" s="36"/>
      <c r="K18" s="64">
        <f>IFERROR((I18-G18)/G18,"")</f>
        <v>4.7413793103448273E-2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>
        <v>1489</v>
      </c>
      <c r="H20" s="63"/>
      <c r="I20" s="67">
        <v>1563</v>
      </c>
      <c r="J20" s="36"/>
      <c r="K20" s="64">
        <f>IFERROR((I20-G20)/G20,"")</f>
        <v>4.969778374748153E-2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>
        <v>0</v>
      </c>
      <c r="H24" s="63"/>
      <c r="I24" s="67">
        <v>60</v>
      </c>
      <c r="J24" s="36"/>
      <c r="K24" s="64" t="str">
        <f>IFERROR((I24-G24)/G24,"")</f>
        <v/>
      </c>
      <c r="L24" s="36"/>
      <c r="M24" s="56" t="s">
        <v>110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>
        <v>283</v>
      </c>
      <c r="H26" s="63"/>
      <c r="I26" s="67">
        <v>297</v>
      </c>
      <c r="J26" s="36"/>
      <c r="K26" s="64">
        <f>IFERROR((I26-G26)/G26,"")</f>
        <v>4.9469964664310952E-2</v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>
        <v>1236</v>
      </c>
      <c r="H28" s="63"/>
      <c r="I28" s="67">
        <v>1298</v>
      </c>
      <c r="J28" s="36"/>
      <c r="K28" s="64">
        <f>IFERROR((I28-G28)/G28,"")</f>
        <v>5.0161812297734629E-2</v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>
        <v>2031</v>
      </c>
      <c r="H39" s="63"/>
      <c r="I39" s="67">
        <v>1015</v>
      </c>
      <c r="J39" s="36"/>
      <c r="K39" s="64">
        <f>IFERROR(I39/G39,"")</f>
        <v>0.49975381585425899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>
        <v>291</v>
      </c>
      <c r="H41" s="63"/>
      <c r="I41" s="67">
        <v>99</v>
      </c>
      <c r="J41" s="36"/>
      <c r="K41" s="64">
        <f>IFERROR(I41/G41,"")</f>
        <v>0.34020618556701032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>
        <v>457</v>
      </c>
      <c r="H43" s="63"/>
      <c r="I43" s="67">
        <v>68</v>
      </c>
      <c r="J43" s="36"/>
      <c r="K43" s="64">
        <f>IFERROR(I43/G43,"")</f>
        <v>0.1487964989059081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>
        <v>291</v>
      </c>
      <c r="H45" s="63"/>
      <c r="I45" s="67">
        <v>73</v>
      </c>
      <c r="J45" s="36"/>
      <c r="K45" s="64">
        <f>IFERROR(I45/G45,"")</f>
        <v>0.25085910652920962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 t="s">
        <v>105</v>
      </c>
      <c r="H47" s="63"/>
      <c r="I47" s="67" t="s">
        <v>105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 t="s">
        <v>105</v>
      </c>
      <c r="H49" s="63"/>
      <c r="I49" s="67" t="s">
        <v>105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>
        <v>570</v>
      </c>
      <c r="H51" s="63"/>
      <c r="I51" s="67">
        <v>107</v>
      </c>
      <c r="J51" s="36"/>
      <c r="K51" s="64">
        <f>IFERROR(I51/G51,"")</f>
        <v>0.18771929824561404</v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</v>
      </c>
      <c r="D53" s="75"/>
      <c r="E53" s="76"/>
      <c r="F53" s="36"/>
      <c r="G53" s="67" t="s">
        <v>105</v>
      </c>
      <c r="H53" s="63"/>
      <c r="I53" s="67" t="s">
        <v>105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4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/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6" t="s">
        <v>91</v>
      </c>
      <c r="F2" s="86"/>
      <c r="G2" s="86"/>
      <c r="H2" s="86"/>
      <c r="I2" s="86"/>
      <c r="J2" s="86"/>
      <c r="K2" s="86"/>
    </row>
    <row r="3" spans="1:37" ht="15.5" x14ac:dyDescent="0.65">
      <c r="C3" s="8"/>
      <c r="D3" s="8"/>
      <c r="E3" s="86"/>
      <c r="F3" s="86"/>
      <c r="G3" s="86"/>
      <c r="H3" s="86"/>
      <c r="I3" s="86"/>
      <c r="J3" s="86"/>
      <c r="K3" s="86"/>
    </row>
    <row r="4" spans="1:37" ht="15.5" x14ac:dyDescent="0.65">
      <c r="C4" s="8"/>
      <c r="D4" s="8"/>
      <c r="E4" s="86"/>
      <c r="F4" s="86"/>
      <c r="G4" s="86"/>
      <c r="H4" s="86"/>
      <c r="I4" s="86"/>
      <c r="J4" s="86"/>
      <c r="K4" s="86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3" t="s">
        <v>93</v>
      </c>
      <c r="C8" s="93"/>
      <c r="E8" s="90" t="str">
        <f>Summary!E8</f>
        <v>Cerritos</v>
      </c>
      <c r="F8" s="91"/>
      <c r="G8" s="91"/>
      <c r="H8" s="91"/>
      <c r="I8" s="91"/>
      <c r="J8" s="91"/>
      <c r="K8" s="92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1" t="s">
        <v>15</v>
      </c>
      <c r="C10" s="81"/>
      <c r="D10" s="15"/>
      <c r="E10" s="77"/>
      <c r="F10" s="78"/>
      <c r="G10" s="78"/>
      <c r="H10" s="78"/>
      <c r="I10" s="78"/>
      <c r="J10" s="78"/>
      <c r="K10" s="79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2" t="s">
        <v>87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5"/>
      <c r="D14" s="85"/>
      <c r="E14" s="85"/>
      <c r="F14" s="16"/>
      <c r="G14" s="94" t="s">
        <v>11</v>
      </c>
      <c r="H14" s="24"/>
      <c r="I14" s="94" t="s">
        <v>12</v>
      </c>
      <c r="J14" s="24"/>
      <c r="K14" s="97" t="s">
        <v>90</v>
      </c>
      <c r="L14" s="24"/>
      <c r="M14" s="94" t="s">
        <v>92</v>
      </c>
      <c r="N14" s="25"/>
    </row>
    <row r="15" spans="1:37" ht="15.95" customHeight="1" x14ac:dyDescent="0.65">
      <c r="A15" s="17"/>
      <c r="B15" s="23"/>
      <c r="C15" s="85"/>
      <c r="D15" s="85"/>
      <c r="E15" s="85"/>
      <c r="F15" s="16"/>
      <c r="G15" s="95"/>
      <c r="H15" s="16"/>
      <c r="I15" s="95"/>
      <c r="J15" s="16"/>
      <c r="K15" s="98"/>
      <c r="L15" s="16"/>
      <c r="M15" s="95"/>
      <c r="N15" s="25"/>
    </row>
    <row r="16" spans="1:37" ht="15.95" customHeight="1" x14ac:dyDescent="0.65">
      <c r="A16" s="26"/>
      <c r="B16" s="27"/>
      <c r="C16" s="85"/>
      <c r="D16" s="85"/>
      <c r="E16" s="85"/>
      <c r="F16" s="28"/>
      <c r="G16" s="96"/>
      <c r="H16" s="28"/>
      <c r="I16" s="96"/>
      <c r="J16" s="28"/>
      <c r="K16" s="99"/>
      <c r="L16" s="28"/>
      <c r="M16" s="96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2" t="s">
        <v>94</v>
      </c>
      <c r="D18" s="83"/>
      <c r="E18" s="84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82" t="s">
        <v>89</v>
      </c>
      <c r="D20" s="83"/>
      <c r="E20" s="84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82" t="s">
        <v>95</v>
      </c>
      <c r="D22" s="83"/>
      <c r="E22" s="84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82" t="s">
        <v>96</v>
      </c>
      <c r="D24" s="83"/>
      <c r="E24" s="84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82" t="s">
        <v>97</v>
      </c>
      <c r="D26" s="83"/>
      <c r="E26" s="84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82" t="s">
        <v>98</v>
      </c>
      <c r="D28" s="83"/>
      <c r="E28" s="84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82" t="s">
        <v>99</v>
      </c>
      <c r="D30" s="83"/>
      <c r="E30" s="84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73" t="s">
        <v>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5"/>
      <c r="D35" s="85"/>
      <c r="E35" s="85"/>
      <c r="F35" s="16"/>
      <c r="G35" s="94" t="s">
        <v>1</v>
      </c>
      <c r="H35" s="24"/>
      <c r="I35" s="94" t="s">
        <v>2</v>
      </c>
      <c r="J35" s="24"/>
      <c r="K35" s="97" t="s">
        <v>0</v>
      </c>
      <c r="L35" s="24"/>
      <c r="M35" s="94" t="s">
        <v>92</v>
      </c>
      <c r="N35" s="25"/>
    </row>
    <row r="36" spans="1:33" ht="5.15" customHeight="1" x14ac:dyDescent="0.65">
      <c r="A36" s="17"/>
      <c r="B36" s="23"/>
      <c r="C36" s="85"/>
      <c r="D36" s="85"/>
      <c r="E36" s="85"/>
      <c r="F36" s="16"/>
      <c r="G36" s="95"/>
      <c r="H36" s="16"/>
      <c r="I36" s="95"/>
      <c r="J36" s="16"/>
      <c r="K36" s="98"/>
      <c r="L36" s="16"/>
      <c r="M36" s="95"/>
      <c r="N36" s="25"/>
    </row>
    <row r="37" spans="1:33" x14ac:dyDescent="0.65">
      <c r="A37" s="26"/>
      <c r="B37" s="27"/>
      <c r="C37" s="85"/>
      <c r="D37" s="85"/>
      <c r="E37" s="85"/>
      <c r="F37" s="28"/>
      <c r="G37" s="96"/>
      <c r="H37" s="28"/>
      <c r="I37" s="96"/>
      <c r="J37" s="28"/>
      <c r="K37" s="99"/>
      <c r="L37" s="28"/>
      <c r="M37" s="96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4" t="s">
        <v>3</v>
      </c>
      <c r="D39" s="75"/>
      <c r="E39" s="76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74" t="s">
        <v>4</v>
      </c>
      <c r="D41" s="75"/>
      <c r="E41" s="76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74" t="s">
        <v>5</v>
      </c>
      <c r="D43" s="75"/>
      <c r="E43" s="76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74" t="s">
        <v>6</v>
      </c>
      <c r="D45" s="75"/>
      <c r="E45" s="76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74" t="s">
        <v>7</v>
      </c>
      <c r="D47" s="75"/>
      <c r="E47" s="76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74" t="s">
        <v>8</v>
      </c>
      <c r="D49" s="75"/>
      <c r="E49" s="76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74" t="s">
        <v>9</v>
      </c>
      <c r="D51" s="75"/>
      <c r="E51" s="76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74" t="s">
        <v>10</v>
      </c>
      <c r="D53" s="75"/>
      <c r="E53" s="76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Cerritos</vt:lpstr>
      <vt:lpstr>ABCUSD</vt:lpstr>
      <vt:lpstr>BUSD</vt:lpstr>
      <vt:lpstr>DUSD</vt:lpstr>
      <vt:lpstr>NLMUSD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ABCUSD!Print_Area</vt:lpstr>
      <vt:lpstr>BUSD!Print_Area</vt:lpstr>
      <vt:lpstr>Cerritos!Print_Area</vt:lpstr>
      <vt:lpstr>DUSD!Print_Area</vt:lpstr>
      <vt:lpstr>NLMUSD!Print_Area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2015-10-26T21:21:36Z</cp:lastPrinted>
  <dcterms:created xsi:type="dcterms:W3CDTF">2015-10-06T00:58:22Z</dcterms:created>
  <dcterms:modified xsi:type="dcterms:W3CDTF">2015-12-01T03:38:24Z</dcterms:modified>
</cp:coreProperties>
</file>