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0 Coast\"/>
    </mc:Choice>
  </mc:AlternateContent>
  <bookViews>
    <workbookView xWindow="3345" yWindow="2255" windowWidth="24135" windowHeight="15600" tabRatio="500"/>
  </bookViews>
  <sheets>
    <sheet name="Summary" sheetId="6" r:id="rId1"/>
    <sheet name="ddConsortia" sheetId="11" state="hidden" r:id="rId2"/>
    <sheet name="HBAS" sheetId="13" r:id="rId3"/>
    <sheet name="GGAS" sheetId="37" r:id="rId4"/>
    <sheet name="NMUS" sheetId="19" r:id="rId5"/>
    <sheet name="CCCD" sheetId="20" r:id="rId6"/>
    <sheet name="Coastline ROP" sheetId="21" r:id="rId7"/>
    <sheet name="OCDE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5">CCCD!$A$1:$L$55</definedName>
    <definedName name="_xlnm.Print_Area" localSheetId="6">'Coastline ROP'!$A$1:$L$55</definedName>
    <definedName name="_xlnm.Print_Area" localSheetId="3">GGAS!$A$1:$L$55</definedName>
    <definedName name="_xlnm.Print_Area" localSheetId="2">HBAS!$A$1:$L$55</definedName>
    <definedName name="_xlnm.Print_Area" localSheetId="4">NMUS!$A$1:$L$55</definedName>
    <definedName name="_xlnm.Print_Area" localSheetId="7">OCDE!$A$1:$L$55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G26" i="6"/>
  <c r="I26" i="6"/>
  <c r="K26" i="6"/>
  <c r="G24" i="6"/>
  <c r="I24" i="6"/>
  <c r="K24" i="6"/>
  <c r="I22" i="6"/>
  <c r="G22" i="6"/>
  <c r="K22" i="6"/>
  <c r="I20" i="6"/>
  <c r="G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<sst xmlns="http://schemas.openxmlformats.org/spreadsheetml/2006/main" count="673" uniqueCount="112">
  <si>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</si>
  <si>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</si>
  <si>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</si>
  <si>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</si>
  <si>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</si>
  <si>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</si>
  <si>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</si>
  <si>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</si>
  <si>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</si>
  <si>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</si>
  <si>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</si>
  <si>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</si>
  <si>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</si>
  <si>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</si>
  <si>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</si>
  <si>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</si>
  <si>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</si>
  <si>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</si>
  <si>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</si>
  <si>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</si>
  <si>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</si>
  <si>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</si>
  <si>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</si>
  <si>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</si>
  <si>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</si>
  <si>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</si>
  <si>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</si>
  <si>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</si>
  <si>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</si>
  <si>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</si>
  <si>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</si>
  <si>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</si>
  <si>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</si>
  <si>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</si>
  <si>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</si>
  <si>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</si>
  <si>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</si>
  <si>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</si>
  <si>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</si>
  <si>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</si>
  <si>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</si>
  <si>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</si>
  <si>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</si>
  <si>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</si>
  <si>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</si>
  <si>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</si>
  <si>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</si>
  <si>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</si>
  <si>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</si>
  <si>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</si>
  <si>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</si>
  <si>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</si>
  <si>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</si>
  <si>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</si>
  <si>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</si>
  <si>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</si>
  <si>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</si>
  <si>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</si>
  <si>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</si>
  <si>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</si>
  <si>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</si>
  <si>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</si>
  <si>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</si>
  <si>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</si>
  <si>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</si>
  <si>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</si>
  <si>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</si>
  <si>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</si>
  <si>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</si>
  <si>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</si>
  <si>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</si>
  <si>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</si>
  <si>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</si>
  <si>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</si>
  <si>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</si>
  <si>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</si>
  <si>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</si>
  <si>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</si>
  <si>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</si>
  <si>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</si>
  <si>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</si>
  <si>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</si>
  <si>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</si>
  <si>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</si>
  <si>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</si>
  <si>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</si>
  <si>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</si>
  <si>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</si>
  <si>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</si>
  <si>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</si>
  <si>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</si>
  <si>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</si>
  <si>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</si>
  <si>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</si>
  <si>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</si>
  <si>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</si>
  <si>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</si>
  <si>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</si>
  <si>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</si>
  <si>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</si>
  <si>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Huntington Beach Union High School District</t>
  </si>
  <si>
    <t>Adults not in the workforce or seeking employment will not be counted; were counted in 2013-14</t>
  </si>
  <si>
    <t>Goal defined by those with 50 credits or less to complete</t>
  </si>
  <si>
    <t>Garden Grove Unified School District</t>
  </si>
  <si>
    <t>Information not available</t>
  </si>
  <si>
    <t>Newport-Mesa Unified School District</t>
  </si>
  <si>
    <t>Decreased program to two teachers, 20 hours weekly</t>
  </si>
  <si>
    <t>Decreased program to two teachers, four sections</t>
  </si>
  <si>
    <t>Declined WIOA grant funds in 2015-16</t>
  </si>
  <si>
    <t>Coast Community College District</t>
  </si>
  <si>
    <t>Coastline Regional Occupational Program</t>
  </si>
  <si>
    <t>Orange County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</si>
</sst>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39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14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14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90" t="s">
        <v>13</v>
      </c>
      <c r="C8" s="90"/>
      <c r="D8" s="15"/>
      <c r="E8" s="86" t="s">
        <v>25</v>
      </c>
      <c r="F8" s="87"/>
      <c r="G8" s="87"/>
      <c r="H8" s="87"/>
      <c r="I8" s="87"/>
      <c r="J8" s="87"/>
      <c r="K8" s="88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1" t="s">
        <v>87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6"/>
      <c r="D12" s="76"/>
      <c r="E12" s="76"/>
      <c r="F12" s="16"/>
      <c r="G12" s="77" t="s">
        <v>11</v>
      </c>
      <c r="H12" s="24"/>
      <c r="I12" s="77" t="s">
        <v>12</v>
      </c>
      <c r="J12" s="24"/>
      <c r="K12" s="73" t="s">
        <v>90</v>
      </c>
      <c r="L12" s="24"/>
      <c r="M12" s="77" t="s">
        <v>92</v>
      </c>
      <c r="N12" s="25"/>
    </row>
    <row r="13" spans="1:14" ht="15.95" customHeight="1" x14ac:dyDescent="0.65">
      <c r="A13" s="17"/>
      <c r="B13" s="23"/>
      <c r="C13" s="76"/>
      <c r="D13" s="76"/>
      <c r="E13" s="76"/>
      <c r="F13" s="16"/>
      <c r="G13" s="78"/>
      <c r="H13" s="16"/>
      <c r="I13" s="78"/>
      <c r="J13" s="16"/>
      <c r="K13" s="74"/>
      <c r="L13" s="16"/>
      <c r="M13" s="78"/>
      <c r="N13" s="25"/>
    </row>
    <row r="14" spans="1:14" ht="15.95" customHeight="1" x14ac:dyDescent="0.65">
      <c r="A14" s="26"/>
      <c r="B14" s="27"/>
      <c r="C14" s="76"/>
      <c r="D14" s="76"/>
      <c r="E14" s="76"/>
      <c r="F14" s="28"/>
      <c r="G14" s="79"/>
      <c r="H14" s="28"/>
      <c r="I14" s="79"/>
      <c r="J14" s="28"/>
      <c r="K14" s="75"/>
      <c r="L14" s="28"/>
      <c r="M14" s="79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0" t="s">
        <v>94</v>
      </c>
      <c r="D16" s="81"/>
      <c r="E16" s="82"/>
      <c r="F16" s="36"/>
      <c r="G16" s="37">
        <f>SUM(HBAS!G18,GGAS!G18,NMUS!G18,CCCD!G18,'Coastline ROP'!G18,OCDE!G18,Sheet7!G18,Sheet8!G18,Sheet9!G18,Sheet10!G18,Sheet11!G18,Sheet12!G18,Sheet13!G18,Sheet14!G18,Sheet15!G18,Sheet16!G18,Sheet17!G18,Sheet18!G18,Sheet19!G18,Sheet20!G18)</f>
        <v>9073</v>
      </c>
      <c r="H16" s="38"/>
      <c r="I16" s="37">
        <f>SUM(HBAS!I18,GGAS!I18,NMUS!I18,CCCD!I18,'Coastline ROP'!I18,OCDE!I18,Sheet7!I18,Sheet8!I18,Sheet9!I18,Sheet10!I18,Sheet11!I18,Sheet12!I18,Sheet13!I18,Sheet14!I18,Sheet15!I18,Sheet16!I18,Sheet17!I18,Sheet18!I18,Sheet19!I18,Sheet20!I18)</f>
        <v>8860</v>
      </c>
      <c r="J16" s="36"/>
      <c r="K16" s="39">
        <f>IFERROR((I16-G16)/G16,0)</f>
        <v>-2.3476248208971675E-2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0" t="s">
        <v>89</v>
      </c>
      <c r="D18" s="81"/>
      <c r="E18" s="82"/>
      <c r="F18" s="36"/>
      <c r="G18" s="37">
        <f>SUM(HBAS!G20,GGAS!G20,NMUS!G20,CCCD!G20,'Coastline ROP'!G20,OCDE!G20,Sheet7!G20,Sheet8!G20,Sheet9!G20,Sheet10!G20,Sheet11!G20,Sheet12!G20,Sheet13!G20,Sheet14!G20,Sheet15!G20,Sheet16!G20,Sheet17!G20,Sheet18!G20,Sheet19!G20,Sheet20!G20)</f>
        <v>8524</v>
      </c>
      <c r="H18" s="38"/>
      <c r="I18" s="37">
        <f>SUM(HBAS!I20,GGAS!I20,NMUS!I20,CCCD!I20,'Coastline ROP'!I20,OCDE!I20,Sheet7!I20,Sheet8!I20,Sheet9!I20,Sheet10!I20,Sheet11!I20,Sheet12!I20,Sheet13!I20,Sheet14!I20,Sheet15!I20,Sheet16!I20,Sheet17!I20,Sheet18!I20,Sheet19!I20,Sheet20!I20)</f>
        <v>7905</v>
      </c>
      <c r="J18" s="36"/>
      <c r="K18" s="39">
        <f>IFERROR((I18-G18)/G18,0)</f>
        <v>-7.2618488972313475E-2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95</v>
      </c>
      <c r="D20" s="81"/>
      <c r="E20" s="82"/>
      <c r="F20" s="36"/>
      <c r="G20" s="37">
        <f>SUM(HBAS!G22,GGAS!G22,NMUS!G22,CCCD!G22,'Coastline ROP'!G22,OCDE!G22,Sheet7!G22,Sheet8!G22,Sheet9!G22,Sheet10!G22,Sheet11!G22,Sheet12!G22,Sheet13!G22,Sheet14!G22,Sheet15!G22,Sheet16!G22,Sheet17!G22,Sheet18!G22,Sheet19!G22,Sheet20!G22)</f>
        <v>0</v>
      </c>
      <c r="H20" s="38"/>
      <c r="I20" s="37">
        <f>SUM(HBAS!I22,GGAS!I22,NMUS!I22,CCCD!I22,'Coastline ROP'!I22,OCDE!I22,Sheet7!I22,Sheet8!I22,Sheet9!I22,Sheet10!I22,Sheet11!I22,Sheet12!I22,Sheet13!I22,Sheet14!I22,Sheet15!I22,Sheet16!I22,Sheet17!I22,Sheet18!I22,Sheet19!I22,Sheet20!I22)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96</v>
      </c>
      <c r="D22" s="81"/>
      <c r="E22" s="82"/>
      <c r="F22" s="36"/>
      <c r="G22" s="37">
        <f>SUM(HBAS!G24,GGAS!G24,NMUS!G24,CCCD!G24,'Coastline ROP'!G24,OCDE!G24,Sheet7!G24,Sheet8!G24,Sheet9!G24,Sheet10!G24,Sheet11!G24,Sheet12!G24,Sheet13!G24,Sheet14!G24,Sheet15!G24,Sheet16!G24,Sheet17!G24,Sheet18!G24,Sheet19!G24,Sheet20!G24)</f>
        <v>0</v>
      </c>
      <c r="H22" s="38"/>
      <c r="I22" s="37">
        <f>SUM(HBAS!I24,GGAS!I24,NMUS!I24,CCCD!I24,'Coastline ROP'!I24,OCDE!I24,Sheet7!I24,Sheet8!I24,Sheet9!I24,Sheet10!I24,Sheet11!I24,Sheet12!I24,Sheet13!I24,Sheet14!I24,Sheet15!I24,Sheet16!I24,Sheet17!I24,Sheet18!I24,Sheet19!I24,Sheet20!I24)</f>
        <v>140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97</v>
      </c>
      <c r="D24" s="81"/>
      <c r="E24" s="82"/>
      <c r="F24" s="36"/>
      <c r="G24" s="37">
        <f>SUM(HBAS!G26,GGAS!G26,NMUS!G26,CCCD!G26,'Coastline ROP'!G26,OCDE!G26,Sheet7!G26,Sheet8!G26,Sheet9!G26,Sheet10!G26,Sheet11!G26,Sheet12!G26,Sheet13!G26,Sheet14!G26,Sheet15!G26,Sheet16!G26,Sheet17!G26,Sheet18!G26,Sheet19!G26,Sheet20!G26)</f>
        <v>1793</v>
      </c>
      <c r="H24" s="38"/>
      <c r="I24" s="37">
        <f>SUM(HBAS!I26,GGAS!I26,NMUS!I26,CCCD!I26,'Coastline ROP'!I26,OCDE!I26,Sheet7!I26,Sheet8!I26,Sheet9!I26,Sheet10!I26,Sheet11!I26,Sheet12!I26,Sheet13!I26,Sheet14!I26,Sheet15!I26,Sheet16!I26,Sheet17!I26,Sheet18!I26,Sheet19!I26,Sheet20!I26)</f>
        <v>1743</v>
      </c>
      <c r="J24" s="36"/>
      <c r="K24" s="39">
        <f>IFERROR((I24-G24)/G24,0)</f>
        <v>-2.7886224205242609E-2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98</v>
      </c>
      <c r="D26" s="81"/>
      <c r="E26" s="82"/>
      <c r="F26" s="36"/>
      <c r="G26" s="37">
        <f>SUM(HBAS!G28,GGAS!G28,NMUS!G28,CCCD!G28,'Coastline ROP'!G28,OCDE!G28,Sheet7!G28,Sheet8!G28,Sheet9!G28,Sheet10!G28,Sheet11!G28,Sheet12!G28,Sheet13!G28,Sheet14!G28,Sheet15!G28,Sheet16!G28,Sheet17!G28,Sheet18!G28,Sheet19!G28,Sheet20!G28)</f>
        <v>1402</v>
      </c>
      <c r="H26" s="38"/>
      <c r="I26" s="37">
        <f>SUM(HBAS!I28,GGAS!I28,NMUS!I28,CCCD!I28,'Coastline ROP'!I28,OCDE!I28,Sheet7!I28,Sheet8!I28,Sheet9!I28,Sheet10!I28,Sheet11!I28,Sheet12!I28,Sheet13!I28,Sheet14!I28,Sheet15!I28,Sheet16!I28,Sheet17!I28,Sheet18!I28,Sheet19!I28,Sheet20!I28)</f>
        <v>1150</v>
      </c>
      <c r="J26" s="36"/>
      <c r="K26" s="39">
        <f>IFERROR((I26-G26)/G26,0)</f>
        <v>-0.1797432239657632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99</v>
      </c>
      <c r="D28" s="81"/>
      <c r="E28" s="82"/>
      <c r="F28" s="36"/>
      <c r="G28" s="37">
        <f>SUM(HBAS!G30,GGAS!G30,NMUS!G30,CCCD!G30,'Coastline ROP'!G30,OCDE!G30,Sheet7!G30,Sheet8!G30,Sheet9!G30,Sheet10!G30,Sheet11!G30,Sheet12!G30,Sheet13!G30,Sheet14!G30,Sheet15!G30,Sheet16!G30,Sheet17!G30,Sheet18!G30,Sheet19!G30,Sheet20!G30)</f>
        <v>0</v>
      </c>
      <c r="H28" s="38"/>
      <c r="I28" s="37">
        <f>SUM(HBAS!I30,GGAS!I30,NMUS!I30,CCCD!I30,'Coastline ROP'!I30,OCDE!I30,Sheet7!I30,Sheet8!I30,Sheet9!I30,Sheet10!I30,Sheet11!I30,Sheet12!I30,Sheet13!I30,Sheet14!I30,Sheet15!I30,Sheet16!I30,Sheet17!I30,Sheet18!I30,Sheet19!I30,Sheet20!I30)</f>
        <v>20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2" t="s">
        <v>88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6"/>
      <c r="D33" s="76"/>
      <c r="E33" s="76"/>
      <c r="F33" s="16"/>
      <c r="G33" s="77" t="s">
        <v>1</v>
      </c>
      <c r="H33" s="24"/>
      <c r="I33" s="77" t="s">
        <v>2</v>
      </c>
      <c r="J33" s="24"/>
      <c r="K33" s="73" t="s">
        <v>0</v>
      </c>
      <c r="L33" s="24"/>
      <c r="M33" s="77" t="s">
        <v>92</v>
      </c>
      <c r="N33" s="25"/>
    </row>
    <row r="34" spans="1:33" ht="5.15" customHeight="1" x14ac:dyDescent="0.65">
      <c r="A34" s="17"/>
      <c r="B34" s="23"/>
      <c r="C34" s="76"/>
      <c r="D34" s="76"/>
      <c r="E34" s="76"/>
      <c r="F34" s="16"/>
      <c r="G34" s="78"/>
      <c r="H34" s="16"/>
      <c r="I34" s="78"/>
      <c r="J34" s="16"/>
      <c r="K34" s="74"/>
      <c r="L34" s="16"/>
      <c r="M34" s="78"/>
      <c r="N34" s="25"/>
    </row>
    <row r="35" spans="1:33" x14ac:dyDescent="0.65">
      <c r="A35" s="26"/>
      <c r="B35" s="27"/>
      <c r="C35" s="76"/>
      <c r="D35" s="76"/>
      <c r="E35" s="76"/>
      <c r="F35" s="28"/>
      <c r="G35" s="79"/>
      <c r="H35" s="28"/>
      <c r="I35" s="79"/>
      <c r="J35" s="28"/>
      <c r="K35" s="75"/>
      <c r="L35" s="28"/>
      <c r="M35" s="79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3" t="s">
        <v>3</v>
      </c>
      <c r="D37" s="84"/>
      <c r="E37" s="85"/>
      <c r="F37" s="36"/>
      <c r="G37" s="37">
        <f>SUM(HBAS!G39,GGAS!G39,NMUS!G39,CCCD!G39,'Coastline ROP'!G39,OCDE!G39,Sheet7!G39,Sheet8!G39,Sheet9!G39,Sheet10!G39,Sheet11!G39,Sheet12!G39,Sheet13!G39,Sheet14!G39,Sheet15!G39,Sheet16!G39,Sheet17!G39,Sheet18!G39,Sheet19!G39,Sheet20!G39)</f>
        <v>6772</v>
      </c>
      <c r="H37" s="38"/>
      <c r="I37" s="37">
        <f>SUM(HBAS!I39,GGAS!I39,NMUS!I39,CCCD!I39,'Coastline ROP'!I39,OCDE!I39,Sheet7!I39,Sheet8!I39,Sheet9!I39,Sheet10!I39,Sheet11!I39,Sheet12!I39,Sheet13!I39,Sheet14!I39,Sheet15!I39,Sheet16!I39,Sheet17!I39,Sheet18!I39,Sheet19!I39,Sheet20!I39)</f>
        <v>3783</v>
      </c>
      <c r="J37" s="36"/>
      <c r="K37" s="39">
        <f>IFERROR(I37/G37,0)</f>
        <v>0.55862374483165977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3" t="s">
        <v>4</v>
      </c>
      <c r="D39" s="84"/>
      <c r="E39" s="85"/>
      <c r="F39" s="36"/>
      <c r="G39" s="37">
        <f>SUM(HBAS!G41,GGAS!G41,NMUS!G41,CCCD!G41,'Coastline ROP'!G41,OCDE!G41,Sheet7!G41,Sheet8!G41,Sheet9!G41,Sheet10!G41,Sheet11!G41,Sheet12!G41,Sheet13!G41,Sheet14!G41,Sheet15!G41,Sheet16!G41,Sheet17!G41,Sheet18!G41,Sheet19!G41,Sheet20!G41)</f>
        <v>2095</v>
      </c>
      <c r="H39" s="38"/>
      <c r="I39" s="37">
        <f>SUM(HBAS!I41,GGAS!I41,NMUS!I41,CCCD!I41,'Coastline ROP'!I41,OCDE!I41,Sheet7!I41,Sheet8!I41,Sheet9!I41,Sheet10!I41,Sheet11!I41,Sheet12!I41,Sheet13!I41,Sheet14!I41,Sheet15!I41,Sheet16!I41,Sheet17!I41,Sheet18!I41,Sheet19!I41,Sheet20!I41)</f>
        <v>1782</v>
      </c>
      <c r="J39" s="36"/>
      <c r="K39" s="39">
        <f>IFERROR(I39/G39,0)</f>
        <v>0.85059665871121715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5</v>
      </c>
      <c r="D41" s="84"/>
      <c r="E41" s="85"/>
      <c r="F41" s="36"/>
      <c r="G41" s="37">
        <f>SUM(HBAS!G43,GGAS!G43,NMUS!G43,CCCD!G43,'Coastline ROP'!G43,OCDE!G43,Sheet7!G43,Sheet8!G43,Sheet9!G43,Sheet10!G43,Sheet11!G43,Sheet12!G43,Sheet13!G43,Sheet14!G43,Sheet15!G43,Sheet16!G43,Sheet17!G43,Sheet18!G43,Sheet19!G43,Sheet20!G43)</f>
        <v>365</v>
      </c>
      <c r="H41" s="38"/>
      <c r="I41" s="37">
        <f>SUM(HBAS!I43,GGAS!I43,NMUS!I43,CCCD!I43,'Coastline ROP'!I43,OCDE!I43,Sheet7!I43,Sheet8!I43,Sheet9!I43,Sheet10!I43,Sheet11!I43,Sheet12!I43,Sheet13!I43,Sheet14!I43,Sheet15!I43,Sheet16!I43,Sheet17!I43,Sheet18!I43,Sheet19!I43,Sheet20!I43)</f>
        <v>250</v>
      </c>
      <c r="J41" s="36"/>
      <c r="K41" s="39">
        <f>IFERROR(I41/G41,0)</f>
        <v>0.68493150684931503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6</v>
      </c>
      <c r="D43" s="84"/>
      <c r="E43" s="85"/>
      <c r="F43" s="36"/>
      <c r="G43" s="37">
        <f>SUM(HBAS!G45,GGAS!G45,NMUS!G45,CCCD!G45,'Coastline ROP'!G45,OCDE!G45,Sheet7!G45,Sheet8!G45,Sheet9!G45,Sheet10!G45,Sheet11!G45,Sheet12!G45,Sheet13!G45,Sheet14!G45,Sheet15!G45,Sheet16!G45,Sheet17!G45,Sheet18!G45,Sheet19!G45,Sheet20!G45)</f>
        <v>1072</v>
      </c>
      <c r="H43" s="38"/>
      <c r="I43" s="37">
        <f>SUM(HBAS!I45,GGAS!I45,NMUS!I45,CCCD!I45,'Coastline ROP'!I45,OCDE!I45,Sheet7!I45,Sheet8!I45,Sheet9!I45,Sheet10!I45,Sheet11!I45,Sheet12!I45,Sheet13!I45,Sheet14!I45,Sheet15!I45,Sheet16!I45,Sheet17!I45,Sheet18!I45,Sheet19!I45,Sheet20!I45)</f>
        <v>343</v>
      </c>
      <c r="J43" s="36"/>
      <c r="K43" s="39">
        <f>IFERROR(I43/G43,0)</f>
        <v>0.3199626865671642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7</v>
      </c>
      <c r="D45" s="84"/>
      <c r="E45" s="85"/>
      <c r="F45" s="36"/>
      <c r="G45" s="37">
        <f>SUM(HBAS!G47,GGAS!G47,NMUS!G47,CCCD!G47,'Coastline ROP'!G47,OCDE!G47,Sheet7!G47,Sheet8!G47,Sheet9!G47,Sheet10!G47,Sheet11!G47,Sheet12!G47,Sheet13!G47,Sheet14!G47,Sheet15!G47,Sheet16!G47,Sheet17!G47,Sheet18!G47,Sheet19!G47,Sheet20!G47)</f>
        <v>30</v>
      </c>
      <c r="H45" s="38"/>
      <c r="I45" s="37">
        <f>SUM(HBAS!I47,GGAS!I47,NMUS!I47,CCCD!I47,'Coastline ROP'!I47,OCDE!I47,Sheet7!I47,Sheet8!I47,Sheet9!I47,Sheet10!I47,Sheet11!I47,Sheet12!I47,Sheet13!I47,Sheet14!I47,Sheet15!I47,Sheet16!I47,Sheet17!I47,Sheet18!I47,Sheet19!I47,Sheet20!I47)</f>
        <v>30</v>
      </c>
      <c r="J45" s="36"/>
      <c r="K45" s="39">
        <f>IFERROR(I45/G45,0)</f>
        <v>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8</v>
      </c>
      <c r="D47" s="84"/>
      <c r="E47" s="85"/>
      <c r="F47" s="36"/>
      <c r="G47" s="37">
        <f>SUM(HBAS!G49,GGAS!G49,NMUS!G49,CCCD!G49,'Coastline ROP'!G49,OCDE!G49,Sheet7!G49,Sheet8!G49,Sheet9!G49,Sheet10!G49,Sheet11!G49,Sheet12!G49,Sheet13!G49,Sheet14!G49,Sheet15!G49,Sheet16!G49,Sheet17!G49,Sheet18!G49,Sheet19!G49,Sheet20!G49)</f>
        <v>3218</v>
      </c>
      <c r="H47" s="38"/>
      <c r="I47" s="37">
        <f>SUM(HBAS!I49,GGAS!I49,NMUS!I49,CCCD!I49,'Coastline ROP'!I49,OCDE!I49,Sheet7!I49,Sheet8!I49,Sheet9!I49,Sheet10!I49,Sheet11!I49,Sheet12!I49,Sheet13!I49,Sheet14!I49,Sheet15!I49,Sheet16!I49,Sheet17!I49,Sheet18!I49,Sheet19!I49,Sheet20!I49)</f>
        <v>1928</v>
      </c>
      <c r="J47" s="36"/>
      <c r="K47" s="39">
        <f>IFERROR(I47/G47,0)</f>
        <v>0.59912989434431319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9</v>
      </c>
      <c r="D49" s="84"/>
      <c r="E49" s="85"/>
      <c r="F49" s="36"/>
      <c r="G49" s="37">
        <f>SUM(HBAS!G51,GGAS!G51,NMUS!G51,CCCD!G51,'Coastline ROP'!G51,OCDE!G51,Sheet7!G51,Sheet8!G51,Sheet9!G51,Sheet10!G51,Sheet11!G51,Sheet12!G51,Sheet13!G51,Sheet14!G51,Sheet15!G51,Sheet16!G51,Sheet17!G51,Sheet18!G51,Sheet19!G51,Sheet20!G51)</f>
        <v>399</v>
      </c>
      <c r="H49" s="38"/>
      <c r="I49" s="37">
        <f>SUM(HBAS!I51,GGAS!I51,NMUS!I51,CCCD!I51,'Coastline ROP'!I51,OCDE!I51,Sheet7!I51,Sheet8!I51,Sheet9!I51,Sheet10!I51,Sheet11!I51,Sheet12!I51,Sheet13!I51,Sheet14!I51,Sheet15!I51,Sheet16!I51,Sheet17!I51,Sheet18!I51,Sheet19!I51,Sheet20!I51)</f>
        <v>175</v>
      </c>
      <c r="J49" s="36"/>
      <c r="K49" s="39">
        <f>IFERROR(I49/G49,0)</f>
        <v>0.43859649122807015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10</v>
      </c>
      <c r="D51" s="84"/>
      <c r="E51" s="85"/>
      <c r="F51" s="36"/>
      <c r="G51" s="37">
        <f>SUM(HBAS!G53,GGAS!G53,NMUS!G53,CCCD!G53,'Coastline ROP'!G53,OCDE!G53,Sheet7!G53,Sheet8!G53,Sheet9!G53,Sheet10!G53,Sheet11!G53,Sheet12!G53,Sheet13!G53,Sheet14!G53,Sheet15!G53,Sheet16!G53,Sheet17!G53,Sheet18!G53,Sheet19!G53,Sheet20!G53)</f>
        <v>998</v>
      </c>
      <c r="H51" s="38"/>
      <c r="I51" s="37">
        <f>SUM(HBAS!I53,GGAS!I53,NMUS!I53,CCCD!I53,'Coastline ROP'!I53,OCDE!I53,Sheet7!I53,Sheet8!I53,Sheet9!I53,Sheet10!I53,Sheet11!I53,Sheet12!I53,Sheet13!I53,Sheet14!I53,Sheet15!I53,Sheet16!I53,Sheet17!I53,Sheet18!I53,Sheet19!I53,Sheet20!I53)</f>
        <v>210</v>
      </c>
      <c r="J51" s="36"/>
      <c r="K51" s="39">
        <f>IFERROR(I51/G51,0)</f>
        <v>0.21042084168336672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7" workbookViewId="0">
      <selection activeCell="M43" sqref="M4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 t="s">
        <v>100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71">
        <v>1150</v>
      </c>
      <c r="H18" s="70"/>
      <c r="I18" s="71">
        <v>1250</v>
      </c>
      <c r="J18" s="36"/>
      <c r="K18" s="62">
        <f>IFERROR((I18-G18)/G18,0)</f>
        <v>8.6956521739130432E-2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71">
        <v>1968</v>
      </c>
      <c r="H20" s="70"/>
      <c r="I20" s="71">
        <v>2050</v>
      </c>
      <c r="J20" s="36"/>
      <c r="K20" s="62">
        <f>IFERROR((I20-G20)/G20,0)</f>
        <v>4.1666666666666664E-2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71">
        <v>140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71">
        <v>1196</v>
      </c>
      <c r="H28" s="70"/>
      <c r="I28" s="71">
        <v>850</v>
      </c>
      <c r="J28" s="36"/>
      <c r="K28" s="62">
        <f>IFERROR((I28-G28)/G28,0)</f>
        <v>-0.28929765886287623</v>
      </c>
      <c r="L28" s="36"/>
      <c r="M28" s="64" t="s">
        <v>101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71">
        <v>3440</v>
      </c>
      <c r="H39" s="61"/>
      <c r="I39" s="71">
        <v>1890</v>
      </c>
      <c r="J39" s="36"/>
      <c r="K39" s="62">
        <f>IFERROR(I39/G39,0)</f>
        <v>0.54941860465116277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71">
        <v>850</v>
      </c>
      <c r="H41" s="61"/>
      <c r="I41" s="71">
        <v>800</v>
      </c>
      <c r="J41" s="36"/>
      <c r="K41" s="62">
        <f>IFERROR(I41/G41,0)</f>
        <v>0.94117647058823528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71">
        <v>200</v>
      </c>
      <c r="H43" s="61"/>
      <c r="I43" s="71">
        <v>130</v>
      </c>
      <c r="J43" s="36"/>
      <c r="K43" s="62">
        <f>IFERROR(I43/G43,0)</f>
        <v>0.65</v>
      </c>
      <c r="L43" s="36"/>
      <c r="M43" s="64" t="s">
        <v>102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71">
        <v>300</v>
      </c>
      <c r="H45" s="61"/>
      <c r="I45" s="71">
        <v>150</v>
      </c>
      <c r="J45" s="36"/>
      <c r="K45" s="62">
        <f>IFERROR(I45/G45,0)</f>
        <v>0.5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71">
        <v>850</v>
      </c>
      <c r="H49" s="61"/>
      <c r="I49" s="71">
        <v>700</v>
      </c>
      <c r="J49" s="36"/>
      <c r="K49" s="62">
        <f>IFERROR(I49/G49,0)</f>
        <v>0.82352941176470584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71">
        <v>300</v>
      </c>
      <c r="H51" s="61"/>
      <c r="I51" s="71">
        <v>150</v>
      </c>
      <c r="J51" s="36"/>
      <c r="K51" s="62">
        <f>IFERROR(I51/G51,0)</f>
        <v>0.5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71">
        <v>300</v>
      </c>
      <c r="H53" s="61"/>
      <c r="I53" s="71">
        <v>150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D40" workbookViewId="0">
      <selection activeCell="M54" sqref="M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 t="s">
        <v>103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71">
        <v>805</v>
      </c>
      <c r="H18" s="70"/>
      <c r="I18" s="71">
        <v>840</v>
      </c>
      <c r="J18" s="36"/>
      <c r="K18" s="62">
        <f>IFERROR((I18-G18)/G18,0)</f>
        <v>4.3478260869565216E-2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71">
        <v>2678</v>
      </c>
      <c r="H20" s="70"/>
      <c r="I20" s="71">
        <v>2750</v>
      </c>
      <c r="J20" s="36"/>
      <c r="K20" s="62">
        <f>IFERROR((I20-G20)/G20,0)</f>
        <v>2.6885735623599701E-2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71">
        <v>0</v>
      </c>
      <c r="H24" s="70"/>
      <c r="I24" s="71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71">
        <v>20</v>
      </c>
      <c r="H26" s="70"/>
      <c r="I26" s="71">
        <v>20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71">
        <v>206</v>
      </c>
      <c r="H28" s="70"/>
      <c r="I28" s="71">
        <v>250</v>
      </c>
      <c r="J28" s="36"/>
      <c r="K28" s="62">
        <f>IFERROR((I28-G28)/G28,0)</f>
        <v>0.21359223300970873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71">
        <v>20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71">
        <v>3200</v>
      </c>
      <c r="H39" s="61"/>
      <c r="I39" s="71">
        <v>1800</v>
      </c>
      <c r="J39" s="36"/>
      <c r="K39" s="62">
        <f>IFERROR(I39/G39,0)</f>
        <v>0.5625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71">
        <v>280</v>
      </c>
      <c r="H41" s="61"/>
      <c r="I41" s="71">
        <v>210</v>
      </c>
      <c r="J41" s="36"/>
      <c r="K41" s="62">
        <f>IFERROR(I41/G41,0)</f>
        <v>0.75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71">
        <v>90</v>
      </c>
      <c r="H43" s="61"/>
      <c r="I43" s="71">
        <v>70</v>
      </c>
      <c r="J43" s="36"/>
      <c r="K43" s="62">
        <f>IFERROR(I43/G43,0)</f>
        <v>0.77777777777777779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71">
        <v>0</v>
      </c>
      <c r="H47" s="61"/>
      <c r="I47" s="71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71">
        <v>0</v>
      </c>
      <c r="H49" s="61"/>
      <c r="I49" s="71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71">
        <v>99</v>
      </c>
      <c r="H51" s="61"/>
      <c r="I51" s="66">
        <v>25</v>
      </c>
      <c r="J51" s="36"/>
      <c r="K51" s="62">
        <f>IFERROR(I51/G51,0)</f>
        <v>0.25252525252525254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>
        <v>698</v>
      </c>
      <c r="H53" s="61"/>
      <c r="I53" s="66">
        <v>60</v>
      </c>
      <c r="J53" s="36"/>
      <c r="K53" s="62">
        <f>IFERROR(I53/G53,0)</f>
        <v>8.5959885386819479E-2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31" workbookViewId="0">
      <selection activeCell="I44" sqref="I4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 t="s">
        <v>105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71">
        <v>584</v>
      </c>
      <c r="H18" s="70"/>
      <c r="I18" s="71">
        <v>110</v>
      </c>
      <c r="J18" s="36"/>
      <c r="K18" s="62">
        <f>IFERROR((I18-G18)/G18,0)</f>
        <v>-0.81164383561643838</v>
      </c>
      <c r="L18" s="36"/>
      <c r="M18" s="64" t="s">
        <v>106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71">
        <v>911</v>
      </c>
      <c r="H20" s="70"/>
      <c r="I20" s="71">
        <v>235</v>
      </c>
      <c r="J20" s="36"/>
      <c r="K20" s="62">
        <f>IFERROR((I20-G20)/G20,0)</f>
        <v>-0.74204171240395167</v>
      </c>
      <c r="L20" s="36"/>
      <c r="M20" s="64" t="s">
        <v>107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108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>
        <v>75</v>
      </c>
      <c r="H41" s="61"/>
      <c r="I41" s="66">
        <v>50</v>
      </c>
      <c r="J41" s="36"/>
      <c r="K41" s="62">
        <f>IFERROR(I41/G41,0)</f>
        <v>0.66666666666666663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>
        <v>75</v>
      </c>
      <c r="H43" s="61"/>
      <c r="I43" s="66">
        <v>50</v>
      </c>
      <c r="J43" s="36"/>
      <c r="K43" s="62">
        <f>IFERROR(I43/G43,0)</f>
        <v>0.66666666666666663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43" workbookViewId="0">
      <selection activeCell="E57" sqref="E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 t="s">
        <v>109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71">
        <v>6534</v>
      </c>
      <c r="H18" s="70"/>
      <c r="I18" s="71">
        <v>6660</v>
      </c>
      <c r="J18" s="36"/>
      <c r="K18" s="62">
        <f>IFERROR((I18-G18)/G18,0)</f>
        <v>1.928374655647383E-2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71">
        <v>2967</v>
      </c>
      <c r="H20" s="70"/>
      <c r="I20" s="71">
        <v>2870</v>
      </c>
      <c r="J20" s="36"/>
      <c r="K20" s="62">
        <f>IFERROR((I20-G20)/G20,0)</f>
        <v>-3.2692955847657565E-2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71">
        <v>1773</v>
      </c>
      <c r="H26" s="70"/>
      <c r="I26" s="71">
        <v>1723</v>
      </c>
      <c r="J26" s="36"/>
      <c r="K26" s="62">
        <f>IFERROR((I26-G26)/G26,0)</f>
        <v>-2.820078962210942E-2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71">
        <v>50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71">
        <v>132</v>
      </c>
      <c r="H39" s="61"/>
      <c r="I39" s="71">
        <v>93</v>
      </c>
      <c r="J39" s="36"/>
      <c r="K39" s="62">
        <f>IFERROR(I39/G39,0)</f>
        <v>0.70454545454545459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>
        <v>890</v>
      </c>
      <c r="H41" s="61"/>
      <c r="I41" s="71">
        <v>722</v>
      </c>
      <c r="J41" s="36"/>
      <c r="K41" s="62">
        <f>IFERROR(I41/G41,0)</f>
        <v>0.81123595505617974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71">
        <v>772</v>
      </c>
      <c r="H45" s="61"/>
      <c r="I45" s="71">
        <v>193</v>
      </c>
      <c r="J45" s="36"/>
      <c r="K45" s="62">
        <f>IFERROR(I45/G45,0)</f>
        <v>0.25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71">
        <v>30</v>
      </c>
      <c r="H47" s="61"/>
      <c r="I47" s="66">
        <v>30</v>
      </c>
      <c r="J47" s="36"/>
      <c r="K47" s="62">
        <f>IFERROR(I47/G47,0)</f>
        <v>1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>
        <v>2368</v>
      </c>
      <c r="H49" s="61"/>
      <c r="I49" s="71">
        <v>1228</v>
      </c>
      <c r="J49" s="36"/>
      <c r="K49" s="62">
        <f>IFERROR(I49/G49,0)</f>
        <v>0.51858108108108103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71"/>
      <c r="H51" s="61"/>
      <c r="I51" s="66"/>
      <c r="J51" s="36"/>
      <c r="K51" s="62">
        <f>IFERROR(I51/G51,0)</f>
        <v>0</v>
      </c>
      <c r="L51" s="36"/>
      <c r="M51" s="64" t="s">
        <v>104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104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10" workbookViewId="0">
      <selection activeCell="C20" sqref="C20:E2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 t="s">
        <v>110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E17" sqref="E1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 t="s">
        <v>111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2" t="s">
        <v>91</v>
      </c>
      <c r="F2" s="72"/>
      <c r="G2" s="72"/>
      <c r="H2" s="72"/>
      <c r="I2" s="72"/>
      <c r="J2" s="72"/>
      <c r="K2" s="72"/>
    </row>
    <row r="3" spans="1:37" ht="15.5" x14ac:dyDescent="0.65">
      <c r="C3" s="8"/>
      <c r="D3" s="8"/>
      <c r="E3" s="72"/>
      <c r="F3" s="72"/>
      <c r="G3" s="72"/>
      <c r="H3" s="72"/>
      <c r="I3" s="72"/>
      <c r="J3" s="72"/>
      <c r="K3" s="72"/>
    </row>
    <row r="4" spans="1:37" ht="15.5" x14ac:dyDescent="0.65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2" t="s">
        <v>93</v>
      </c>
      <c r="C8" s="102"/>
      <c r="E8" s="99" t="str">
        <f>Summary!E8</f>
        <v>Coast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65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65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15" customHeight="1" x14ac:dyDescent="0.65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65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HBAS</vt:lpstr>
      <vt:lpstr>GGAS</vt:lpstr>
      <vt:lpstr>NMUS</vt:lpstr>
      <vt:lpstr>CCCD</vt:lpstr>
      <vt:lpstr>Coastline ROP</vt:lpstr>
      <vt:lpstr>OCDE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CCCD!Print_Area</vt:lpstr>
      <vt:lpstr>'Coastline ROP'!Print_Area</vt:lpstr>
      <vt:lpstr>GGAS!Print_Area</vt:lpstr>
      <vt:lpstr>HBAS!Print_Area</vt:lpstr>
      <vt:lpstr>NMUS!Print_Area</vt:lpstr>
      <vt:lpstr>OCDE!Print_Area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2015-12-01T03:38:16Z</dcterms:modified>
</cp:coreProperties>
</file>