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525" yWindow="1425" windowWidth="19440" windowHeight="11760" tabRatio="747" activeTab="4"/>
  </bookViews>
  <sheets>
    <sheet name="Summary" sheetId="41" r:id="rId1"/>
    <sheet name="ddConsortia" sheetId="42" state="hidden" r:id="rId2"/>
    <sheet name="Sheet1" sheetId="39" r:id="rId3"/>
    <sheet name="Sheet2" sheetId="61" r:id="rId4"/>
    <sheet name="Sheet3" sheetId="43" r:id="rId5"/>
    <sheet name="Sheet4" sheetId="44" r:id="rId6"/>
    <sheet name="Sheet5" sheetId="45" r:id="rId7"/>
    <sheet name="Sheet6" sheetId="46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1">[1]Census!$A$2:$A$71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3">#REF!</definedName>
    <definedName name="ddConsortia" localSheetId="21">#REF!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2">Sheet1!$A$1:$AD$72</definedName>
    <definedName name="_xlnm.Print_Area" localSheetId="11">Sheet10!$A$1:$AD$72</definedName>
    <definedName name="_xlnm.Print_Area" localSheetId="12">Sheet11!$A$1:$AD$72</definedName>
    <definedName name="_xlnm.Print_Area" localSheetId="13">Sheet12!$A$1:$AD$72</definedName>
    <definedName name="_xlnm.Print_Area" localSheetId="14">Sheet13!$A$1:$AD$72</definedName>
    <definedName name="_xlnm.Print_Area" localSheetId="15">Sheet14!$A$1:$AD$72</definedName>
    <definedName name="_xlnm.Print_Area" localSheetId="16">Sheet15!$A$1:$AD$72</definedName>
    <definedName name="_xlnm.Print_Area" localSheetId="17">Sheet16!$A$1:$AD$72</definedName>
    <definedName name="_xlnm.Print_Area" localSheetId="18">Sheet17!$A$1:$AD$72</definedName>
    <definedName name="_xlnm.Print_Area" localSheetId="19">Sheet18!$A$1:$AD$72</definedName>
    <definedName name="_xlnm.Print_Area" localSheetId="20">Sheet19!$A$1:$AD$72</definedName>
    <definedName name="_xlnm.Print_Area" localSheetId="3">Sheet2!$A$1:$AD$72</definedName>
    <definedName name="_xlnm.Print_Area" localSheetId="21">Sheet20!$A$1:$AD$72</definedName>
    <definedName name="_xlnm.Print_Area" localSheetId="4">Sheet3!$A$1:$AD$72</definedName>
    <definedName name="_xlnm.Print_Area" localSheetId="5">Sheet4!$A$1:$AD$72</definedName>
    <definedName name="_xlnm.Print_Area" localSheetId="6">Sheet5!$A$1:$AD$72</definedName>
    <definedName name="_xlnm.Print_Area" localSheetId="7">Sheet6!$A$1:$AD$72</definedName>
    <definedName name="_xlnm.Print_Area" localSheetId="8">Sheet7!$A$1:$AD$72</definedName>
    <definedName name="_xlnm.Print_Area" localSheetId="9">Sheet8!$A$1:$AD$72</definedName>
    <definedName name="_xlnm.Print_Area" localSheetId="10">Sheet9!$A$1:$AD$72</definedName>
    <definedName name="_xlnm.Print_Area" localSheetId="0">Summary!$A$1:$AD$71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3">#REF!</definedName>
    <definedName name="tblDemographics" localSheetId="21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41" l="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H45" i="41"/>
  <c r="F45" i="41"/>
  <c r="F43" i="41"/>
  <c r="H47" i="41"/>
  <c r="F47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6" i="61"/>
  <c r="AB68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J46" i="61"/>
  <c r="J44" i="61"/>
  <c r="AB21" i="61"/>
  <c r="AB23" i="61"/>
  <c r="AB25" i="61"/>
  <c r="AB27" i="61"/>
  <c r="AB29" i="61"/>
  <c r="AB31" i="61"/>
  <c r="AB33" i="61"/>
  <c r="AB35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J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J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J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J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J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J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J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J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J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J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J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J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J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J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J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J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J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J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AB57" i="41"/>
  <c r="AB59" i="41"/>
  <c r="AB61" i="41"/>
  <c r="AB63" i="41"/>
  <c r="AB65" i="41"/>
  <c r="AB67" i="41"/>
  <c r="Z67" i="41"/>
  <c r="X67" i="41"/>
  <c r="V67" i="41"/>
  <c r="T67" i="41"/>
  <c r="R67" i="41"/>
  <c r="N67" i="41"/>
  <c r="J67" i="41"/>
  <c r="H67" i="41"/>
  <c r="F67" i="41"/>
  <c r="AB19" i="41"/>
  <c r="AB21" i="41"/>
  <c r="AB23" i="41"/>
  <c r="AB25" i="41"/>
  <c r="AB27" i="41"/>
  <c r="AB29" i="41"/>
  <c r="AB31" i="41"/>
  <c r="AB33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J45" i="41"/>
  <c r="J43" i="41"/>
  <c r="AB58" i="39"/>
  <c r="AB60" i="39"/>
  <c r="AB62" i="39"/>
  <c r="AB64" i="39"/>
  <c r="AB66" i="39"/>
  <c r="AB68" i="39"/>
  <c r="L48" i="39"/>
  <c r="F48" i="39"/>
  <c r="H48" i="39"/>
  <c r="N44" i="39"/>
  <c r="J48" i="39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25" i="39"/>
  <c r="AB27" i="39"/>
  <c r="AB35" i="39"/>
</calcChain>
</file>

<file path=xl/sharedStrings.xml><?xml version="1.0" encoding="utf-8"?>
<sst xmlns="http://schemas.openxmlformats.org/spreadsheetml/2006/main" count="1316" uniqueCount="124">
  <si>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</si>
  <si>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</si>
  <si>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</si>
  <si>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</si>
  <si>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</si>
  <si>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</si>
  <si>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</si>
  <si>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</si>
  <si>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</si>
  <si>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</si>
  <si>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</si>
  <si>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</si>
  <si>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</si>
  <si>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</si>
  <si>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</si>
  <si>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</si>
  <si>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</si>
  <si>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</si>
  <si>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</si>
  <si>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</si>
  <si>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</si>
  <si>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</si>
  <si>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</si>
  <si>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</si>
  <si>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</si>
  <si>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</si>
  <si>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</si>
  <si>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</si>
  <si>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</si>
  <si>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</si>
  <si>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</si>
  <si>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</si>
  <si>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</si>
  <si>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</si>
  <si>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</si>
  <si>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</si>
  <si>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</si>
  <si>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</si>
  <si>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</si>
  <si>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</si>
  <si>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</si>
  <si>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</si>
  <si>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</si>
  <si>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</si>
  <si>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</si>
  <si>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</si>
  <si>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</si>
  <si>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</si>
  <si>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</si>
  <si>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</si>
  <si>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</si>
  <si>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</si>
  <si>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</si>
  <si>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</si>
  <si>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</si>
  <si>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</si>
  <si>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</si>
  <si>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</si>
  <si>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</si>
  <si>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</si>
  <si>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</si>
  <si>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</si>
  <si>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</si>
  <si>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</si>
  <si>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</si>
  <si>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</si>
  <si>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</si>
  <si>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</si>
  <si>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</si>
  <si>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</si>
  <si>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</si>
  <si>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</si>
  <si>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</si>
  <si>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</si>
  <si>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</si>
  <si>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</si>
  <si>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</si>
  <si>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</si>
  <si>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</si>
  <si>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</si>
  <si>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</si>
  <si>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</si>
  <si>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</si>
  <si>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</si>
  <si>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</si>
  <si>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</si>
  <si>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</si>
  <si>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</si>
  <si>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</si>
  <si>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</si>
  <si>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</si>
  <si>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</si>
  <si>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</si>
  <si>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</si>
  <si>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</si>
  <si>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</si>
  <si>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</si>
  <si>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</si>
  <si>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</si>
  <si>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</si>
  <si>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</si>
  <si>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</si>
  <si>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</si>
  <si>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</si>
  <si>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</si>
  <si>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</si>
  <si>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</si>
  <si>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</si>
  <si>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</si>
  <si>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</si>
  <si>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</si>
  <si>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</si>
  <si>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</si>
  <si>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</si>
  <si>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</si>
  <si>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</si>
  <si>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</si>
  <si>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</si>
  <si>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</si>
  <si>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Mountain View Los Altos High School District</t>
  </si>
  <si>
    <t xml:space="preserve">Fremont Union high School District </t>
  </si>
  <si>
    <t>Foothill Community College</t>
  </si>
  <si>
    <t>DeAnza Community College</t>
  </si>
  <si>
    <t>Palo Alto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</si>
</sst>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3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5" fontId="23" fillId="6" borderId="9" xfId="6" applyNumberFormat="1" applyFont="1" applyFill="1" applyBorder="1" applyAlignment="1" applyProtection="1">
      <alignment horizontal="right" vertical="center"/>
      <protection locked="0"/>
    </xf>
    <xf numFmtId="166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5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5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5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5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5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5" fontId="10" fillId="5" borderId="27" xfId="6" applyNumberFormat="1" applyFont="1" applyFill="1" applyBorder="1" applyAlignment="1" applyProtection="1">
      <alignment vertical="center"/>
      <protection hidden="1"/>
    </xf>
    <xf numFmtId="165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5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5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5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5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5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5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5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7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9" fillId="5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27" xfId="6" applyNumberFormat="1" applyFont="1" applyFill="1" applyBorder="1" applyAlignment="1" applyProtection="1">
      <alignment vertical="center"/>
      <protection hidden="1"/>
    </xf>
    <xf numFmtId="165" fontId="10" fillId="7" borderId="15" xfId="6" applyNumberFormat="1" applyFont="1" applyFill="1" applyBorder="1" applyAlignment="1" applyProtection="1">
      <alignment vertical="center"/>
      <protection hidden="1"/>
    </xf>
    <xf numFmtId="165" fontId="9" fillId="5" borderId="9" xfId="6" applyNumberFormat="1" applyFont="1" applyFill="1" applyBorder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5" fontId="10" fillId="7" borderId="20" xfId="6" applyNumberFormat="1" applyFont="1" applyFill="1" applyBorder="1" applyAlignment="1" applyProtection="1">
      <alignment vertical="center"/>
      <protection hidden="1"/>
    </xf>
    <xf numFmtId="165" fontId="10" fillId="7" borderId="21" xfId="6" applyNumberFormat="1" applyFont="1" applyFill="1" applyBorder="1" applyAlignment="1" applyProtection="1">
      <alignment vertical="center"/>
      <protection hidden="1"/>
    </xf>
    <xf numFmtId="165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vertical="center"/>
      <protection hidden="1"/>
    </xf>
    <xf numFmtId="165" fontId="9" fillId="5" borderId="12" xfId="6" applyNumberFormat="1" applyFont="1" applyFill="1" applyBorder="1" applyAlignment="1" applyProtection="1">
      <alignment vertical="center"/>
      <protection hidden="1"/>
    </xf>
    <xf numFmtId="165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5" fontId="10" fillId="7" borderId="36" xfId="6" applyNumberFormat="1" applyFont="1" applyFill="1" applyBorder="1" applyAlignment="1" applyProtection="1">
      <alignment horizontal="right" vertical="center"/>
      <protection hidden="1"/>
    </xf>
    <xf numFmtId="165" fontId="10" fillId="7" borderId="37" xfId="6" applyNumberFormat="1" applyFont="1" applyFill="1" applyBorder="1" applyAlignment="1" applyProtection="1">
      <alignment horizontal="right" vertical="center"/>
      <protection hidden="1"/>
    </xf>
    <xf numFmtId="165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5" fontId="9" fillId="5" borderId="11" xfId="6" applyNumberFormat="1" applyFont="1" applyFill="1" applyBorder="1" applyAlignment="1" applyProtection="1">
      <alignment horizontal="right" vertical="center"/>
      <protection hidden="1"/>
    </xf>
    <xf numFmtId="165" fontId="9" fillId="5" borderId="12" xfId="6" applyNumberFormat="1" applyFont="1" applyFill="1" applyBorder="1" applyAlignment="1" applyProtection="1">
      <alignment horizontal="right" vertical="center"/>
      <protection hidden="1"/>
    </xf>
    <xf numFmtId="165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23" fillId="6" borderId="11" xfId="6" applyNumberFormat="1" applyFont="1" applyFill="1" applyBorder="1" applyAlignment="1" applyProtection="1">
      <alignment horizontal="right" vertical="center"/>
      <protection locked="0"/>
    </xf>
    <xf numFmtId="165" fontId="23" fillId="6" borderId="12" xfId="6" applyNumberFormat="1" applyFont="1" applyFill="1" applyBorder="1" applyAlignment="1" applyProtection="1">
      <alignment horizontal="right" vertical="center"/>
      <protection locked="0"/>
    </xf>
    <xf numFmtId="165" fontId="23" fillId="6" borderId="13" xfId="6" applyNumberFormat="1" applyFont="1" applyFill="1" applyBorder="1" applyAlignment="1" applyProtection="1">
      <alignment horizontal="right" vertical="center"/>
      <protection locked="0"/>
    </xf>
    <xf numFmtId="165" fontId="10" fillId="5" borderId="20" xfId="6" applyNumberFormat="1" applyFont="1" applyFill="1" applyBorder="1" applyAlignment="1" applyProtection="1">
      <alignment vertical="center"/>
      <protection hidden="1"/>
    </xf>
    <xf numFmtId="165" fontId="10" fillId="5" borderId="21" xfId="6" applyNumberFormat="1" applyFont="1" applyFill="1" applyBorder="1" applyAlignment="1" applyProtection="1">
      <alignment vertical="center"/>
      <protection hidden="1"/>
    </xf>
    <xf numFmtId="165" fontId="10" fillId="5" borderId="22" xfId="6" applyNumberFormat="1" applyFont="1" applyFill="1" applyBorder="1" applyAlignment="1" applyProtection="1">
      <alignment vertical="center"/>
      <protection hidden="1"/>
    </xf>
    <xf numFmtId="165" fontId="39" fillId="6" borderId="23" xfId="6" applyNumberFormat="1" applyFont="1" applyFill="1" applyBorder="1" applyAlignment="1" applyProtection="1">
      <alignment horizontal="center" vertical="center"/>
      <protection locked="0"/>
    </xf>
    <xf numFmtId="165" fontId="39" fillId="6" borderId="24" xfId="6" applyNumberFormat="1" applyFont="1" applyFill="1" applyBorder="1" applyAlignment="1" applyProtection="1">
      <alignment horizontal="center" vertical="center"/>
      <protection locked="0"/>
    </xf>
    <xf numFmtId="165" fontId="39" fillId="6" borderId="25" xfId="6" applyNumberFormat="1" applyFont="1" applyFill="1" applyBorder="1" applyAlignment="1" applyProtection="1">
      <alignment horizontal="center" vertical="center"/>
      <protection locked="0"/>
    </xf>
    <xf numFmtId="165" fontId="26" fillId="5" borderId="23" xfId="6" applyNumberFormat="1" applyFont="1" applyFill="1" applyBorder="1" applyAlignment="1" applyProtection="1">
      <alignment horizontal="left" vertical="center"/>
      <protection hidden="1"/>
    </xf>
    <xf numFmtId="165" fontId="26" fillId="5" borderId="24" xfId="6" applyNumberFormat="1" applyFont="1" applyFill="1" applyBorder="1" applyAlignment="1" applyProtection="1">
      <alignment horizontal="left" vertical="center"/>
      <protection hidden="1"/>
    </xf>
    <xf numFmtId="165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D197"/>
  <sheetViews>
    <sheetView topLeftCell="A22" zoomScale="91" workbookViewId="0">
      <selection activeCell="F19" sqref="F19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9</v>
      </c>
      <c r="D11" s="187" t="s">
        <v>26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2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.1" customHeight="1" x14ac:dyDescent="0.2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2">
      <c r="A15" s="10"/>
      <c r="B15" s="40"/>
      <c r="C15" s="161"/>
      <c r="D15" s="161"/>
      <c r="F15" s="162" t="s">
        <v>81</v>
      </c>
      <c r="G15" s="163"/>
      <c r="H15" s="164"/>
      <c r="I15" s="41"/>
      <c r="J15" s="165" t="s">
        <v>82</v>
      </c>
      <c r="K15" s="166"/>
      <c r="L15" s="167"/>
      <c r="M15" s="41"/>
      <c r="N15" s="165" t="s">
        <v>2</v>
      </c>
      <c r="O15" s="166"/>
      <c r="P15" s="167"/>
      <c r="Q15" s="41"/>
      <c r="R15" s="158" t="s">
        <v>3</v>
      </c>
      <c r="S15" s="41"/>
      <c r="T15" s="158" t="s">
        <v>6</v>
      </c>
      <c r="U15" s="41"/>
      <c r="V15" s="158" t="s">
        <v>90</v>
      </c>
      <c r="W15" s="41"/>
      <c r="X15" s="158" t="s">
        <v>4</v>
      </c>
      <c r="Y15" s="41"/>
      <c r="Z15" s="158" t="s">
        <v>7</v>
      </c>
      <c r="AA15" s="41"/>
      <c r="AB15" s="158" t="s">
        <v>0</v>
      </c>
      <c r="AC15" s="42"/>
    </row>
    <row r="16" spans="1:37" ht="5.0999999999999996" customHeight="1" x14ac:dyDescent="0.2">
      <c r="A16" s="10"/>
      <c r="B16" s="40"/>
      <c r="C16" s="161"/>
      <c r="D16" s="161"/>
      <c r="F16" s="43"/>
      <c r="J16" s="168"/>
      <c r="K16" s="169"/>
      <c r="L16" s="170"/>
      <c r="N16" s="168"/>
      <c r="O16" s="169"/>
      <c r="P16" s="170"/>
      <c r="R16" s="159"/>
      <c r="T16" s="159"/>
      <c r="V16" s="159"/>
      <c r="X16" s="159"/>
      <c r="Z16" s="159"/>
      <c r="AB16" s="159"/>
      <c r="AC16" s="42"/>
    </row>
    <row r="17" spans="1:37" s="45" customFormat="1" ht="29.1" customHeight="1" thickBot="1" x14ac:dyDescent="0.25">
      <c r="B17" s="46"/>
      <c r="C17" s="161"/>
      <c r="D17" s="161"/>
      <c r="E17" s="41"/>
      <c r="F17" s="47" t="s">
        <v>1</v>
      </c>
      <c r="G17" s="41"/>
      <c r="H17" s="47" t="s">
        <v>89</v>
      </c>
      <c r="J17" s="171"/>
      <c r="K17" s="172"/>
      <c r="L17" s="173"/>
      <c r="N17" s="171"/>
      <c r="O17" s="172"/>
      <c r="P17" s="173"/>
      <c r="R17" s="160"/>
      <c r="T17" s="160"/>
      <c r="V17" s="160"/>
      <c r="X17" s="160"/>
      <c r="Z17" s="160"/>
      <c r="AB17" s="160"/>
      <c r="AC17" s="48"/>
      <c r="AD17" s="41"/>
    </row>
    <row r="18" spans="1:37" s="16" customFormat="1" ht="5.0999999999999996" customHeight="1" x14ac:dyDescent="0.2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.100000000000001" customHeight="1" x14ac:dyDescent="0.2">
      <c r="A19" s="19"/>
      <c r="B19" s="51"/>
      <c r="C19" s="52" t="s">
        <v>92</v>
      </c>
      <c r="D19" s="53"/>
      <c r="E19" s="21"/>
      <c r="F19" s="136">
        <f>SUM(Sheet1!F21,Sheet2!F21,Sheet3!F21,Sheet4!F21,Sheet5!F21,Sheet6!F21,Sheet7!F21,Sheet8!F21,Sheet9!F21,Sheet10!F21,Sheet11!F21,Sheet12!F21,Sheet13!F21,Sheet14!F21,Sheet15!F21,Sheet16!F21,Sheet17!F21,Sheet18!F21,Sheet19!F21,Sheet20!F21)</f>
        <v>1192577</v>
      </c>
      <c r="G19" s="54"/>
      <c r="H19" s="136">
        <f>SUM(Sheet1!H21,Sheet2!H21,Sheet3!H21,Sheet4!H21,Sheet5!H21,Sheet6!H21,Sheet7!H21,Sheet8!H21,Sheet9!H21,Sheet10!H21,Sheet11!H21,Sheet12!H21,Sheet13!H21,Sheet14!H21,Sheet15!H21,Sheet16!H21,Sheet17!H21,Sheet18!H21,Sheet19!H21,Sheet20!H21)</f>
        <v>204987</v>
      </c>
      <c r="I19" s="54"/>
      <c r="J19" s="182">
        <f>SUM(Sheet1!J21,Sheet2!J21,Sheet3!J21,Sheet4!J21,Sheet5!J21,Sheet6!J21,Sheet7!J21,Sheet8!J21,Sheet9!J21,Sheet10!J21,Sheet11!J21,Sheet12!J21,Sheet13!J21,Sheet14!J21,Sheet15!J21,Sheet16!J21,Sheet17!J21,Sheet18!J21,Sheet19!J21,Sheet20!J21)</f>
        <v>183532</v>
      </c>
      <c r="K19" s="183"/>
      <c r="L19" s="184"/>
      <c r="M19" s="54"/>
      <c r="N19" s="182">
        <f>SUM(Sheet1!N21,Sheet2!N21,Sheet3!N21,Sheet4!N21,Sheet5!N21,Sheet6!N21,Sheet7!N21,Sheet8!N21,Sheet9!N21,Sheet10!N21,Sheet11!N21,Sheet12!N21,Sheet13!N21,Sheet14!N21,Sheet15!N21,Sheet16!N21,Sheet17!N21,Sheet18!N21,Sheet19!N21,Sheet20!N21)</f>
        <v>18178</v>
      </c>
      <c r="O19" s="183"/>
      <c r="P19" s="184"/>
      <c r="Q19" s="54"/>
      <c r="R19" s="136">
        <f>SUM(Sheet1!R21,Sheet2!R21,Sheet3!R21,Sheet4!R21,Sheet5!R21,Sheet6!R21,Sheet7!R21,Sheet8!R21,Sheet9!R21,Sheet10!R21,Sheet11!R21,Sheet12!R21,Sheet13!R21,Sheet14!R21,Sheet15!R21,Sheet16!R21,Sheet17!R21,Sheet18!R21,Sheet19!R21,Sheet20!R21)</f>
        <v>1238</v>
      </c>
      <c r="S19" s="54"/>
      <c r="T19" s="136">
        <f>SUM(Sheet1!T21,Sheet2!T21,Sheet3!T21,Sheet4!T21,Sheet5!T21,Sheet6!T21,Sheet7!T21,Sheet8!T21,Sheet9!T21,Sheet10!T21,Sheet11!T21,Sheet12!T21,Sheet13!T21,Sheet14!T21,Sheet15!T21,Sheet16!T21,Sheet17!T21,Sheet18!T21,Sheet19!T21,Sheet20!T21)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6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6">
        <f>SUM(Sheet1!X21,Sheet2!X21,Sheet3!X21,Sheet4!X21,Sheet5!X21,Sheet6!X21,Sheet7!X21,Sheet8!X21,Sheet9!X21,Sheet10!X21,Sheet11!X21,Sheet12!X21,Sheet13!X21,Sheet14!X21,Sheet15!X21,Sheet16!X21,Sheet17!X21,Sheet18!X21,Sheet19!X21,Sheet20!X21)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6">
        <f>SUM(Sheet1!Z21,Sheet2!Z21,Sheet3!Z21,Sheet4!Z21,Sheet5!Z21,Sheet6!Z21,Sheet7!Z21,Sheet8!Z21,Sheet9!Z21,Sheet10!Z21,Sheet11!Z21,Sheet12!Z21,Sheet13!Z21,Sheet14!Z21,Sheet15!Z21,Sheet16!Z21,Sheet17!Z21,Sheet18!Z21,Sheet19!Z21,Sheet20!Z21)</f>
        <v>0</v>
      </c>
      <c r="AA19" s="54"/>
      <c r="AB19" s="137">
        <f>SUM(F19:Z19)</f>
        <v>1600512</v>
      </c>
      <c r="AC19" s="56"/>
      <c r="AD19" s="57"/>
    </row>
    <row r="20" spans="1:37" ht="5.0999999999999996" customHeight="1" x14ac:dyDescent="0.2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.100000000000001" customHeight="1" x14ac:dyDescent="0.2">
      <c r="A21" s="19"/>
      <c r="B21" s="51"/>
      <c r="C21" s="52" t="s">
        <v>95</v>
      </c>
      <c r="D21" s="53"/>
      <c r="E21" s="21"/>
      <c r="F21" s="136">
        <f>SUM(Sheet1!F23,Sheet2!F23,Sheet3!F23,Sheet4!F23,Sheet5!F23,Sheet6!F23,Sheet7!F23,Sheet8!F23,Sheet9!F23,Sheet10!F23,Sheet11!F23,Sheet12!F23,Sheet13!F23,Sheet14!F23,Sheet15!F23,Sheet16!F23,Sheet17!F23,Sheet18!F23,Sheet19!F23,Sheet20!F23)</f>
        <v>3187140</v>
      </c>
      <c r="G21" s="54"/>
      <c r="H21" s="136">
        <f>SUM(Sheet1!H23,Sheet2!H23,Sheet3!H23,Sheet4!H23,Sheet5!H23,Sheet6!H23,Sheet7!H23,Sheet8!H23,Sheet9!H23,Sheet10!H23,Sheet11!H23,Sheet12!H23,Sheet13!H23,Sheet14!H23,Sheet15!H23,Sheet16!H23,Sheet17!H23,Sheet18!H23,Sheet19!H23,Sheet20!H23)</f>
        <v>552462</v>
      </c>
      <c r="I21" s="54"/>
      <c r="J21" s="182">
        <f>SUM(Sheet1!J23,Sheet2!J23,Sheet3!J23,Sheet4!J23,Sheet5!J23,Sheet6!J23,Sheet7!J23,Sheet8!J23,Sheet9!J23,Sheet10!J23,Sheet11!J23,Sheet12!J23,Sheet13!J23,Sheet14!J23,Sheet15!J23,Sheet16!J23,Sheet17!J23,Sheet18!J23,Sheet19!J23,Sheet20!J23)</f>
        <v>347453</v>
      </c>
      <c r="K21" s="183"/>
      <c r="L21" s="184"/>
      <c r="M21" s="54"/>
      <c r="N21" s="182">
        <f>SUM(Sheet1!N23,Sheet2!N23,Sheet3!N23,Sheet4!N23,Sheet5!N23,Sheet6!N23,Sheet7!N23,Sheet8!N23,Sheet9!N23,Sheet10!N23,Sheet11!N23,Sheet12!N23,Sheet13!N23,Sheet14!N23,Sheet15!N23,Sheet16!N23,Sheet17!N23,Sheet18!N23,Sheet19!N23,Sheet20!N23)</f>
        <v>163604</v>
      </c>
      <c r="O21" s="183"/>
      <c r="P21" s="184"/>
      <c r="Q21" s="54"/>
      <c r="R21" s="136">
        <f>SUM(Sheet1!R23,Sheet2!R23,Sheet3!R23,Sheet4!R23,Sheet5!R23,Sheet6!R23,Sheet7!R23,Sheet8!R23,Sheet9!R23,Sheet10!R23,Sheet11!R23,Sheet12!R23,Sheet13!R23,Sheet14!R23,Sheet15!R23,Sheet16!R23,Sheet17!R23,Sheet18!R23,Sheet19!R23,Sheet20!R23)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6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6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6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6">
        <f>SUM(Sheet1!Z23,Sheet2!Z23,Sheet3!Z23,Sheet4!Z23,Sheet5!Z23,Sheet6!Z23,Sheet7!Z23,Sheet8!Z23,Sheet9!Z23,Sheet10!Z23,Sheet11!Z23,Sheet12!Z23,Sheet13!Z23,Sheet14!Z23,Sheet15!Z23,Sheet16!Z23,Sheet17!Z23,Sheet18!Z23,Sheet19!Z23,Sheet20!Z23)</f>
        <v>0</v>
      </c>
      <c r="AA21" s="54"/>
      <c r="AB21" s="137">
        <f>SUM(F21:Z21)</f>
        <v>4250659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52" t="s">
        <v>113</v>
      </c>
      <c r="D23" s="53"/>
      <c r="E23" s="21"/>
      <c r="F23" s="136">
        <f>SUM(Sheet1!F25,Sheet2!F25,Sheet3!F25,Sheet4!F25,Sheet5!F25,Sheet6!F25,Sheet7!F25,Sheet8!F25,Sheet9!F25,Sheet10!F25,Sheet11!F25,Sheet12!F25,Sheet13!F25,Sheet14!F25,Sheet15!F25,Sheet16!F25,Sheet17!F25,Sheet18!F25,Sheet19!F25,Sheet20!F25)</f>
        <v>43491</v>
      </c>
      <c r="G23" s="54"/>
      <c r="H23" s="136">
        <f>SUM(Sheet1!H25,Sheet2!H25,Sheet3!H25,Sheet4!H25,Sheet5!H25,Sheet6!H25,Sheet7!H25,Sheet8!H25,Sheet9!H25,Sheet10!H25,Sheet11!H25,Sheet12!H25,Sheet13!H25,Sheet14!H25,Sheet15!H25,Sheet16!H25,Sheet17!H25,Sheet18!H25,Sheet19!H25,Sheet20!H25)</f>
        <v>10525</v>
      </c>
      <c r="I23" s="54"/>
      <c r="J23" s="182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83"/>
      <c r="L23" s="184"/>
      <c r="M23" s="54"/>
      <c r="N23" s="182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83"/>
      <c r="P23" s="184"/>
      <c r="Q23" s="54"/>
      <c r="R23" s="136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6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6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6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6">
        <f>SUM(Sheet1!Z25,Sheet2!Z25,Sheet3!Z25,Sheet4!Z25,Sheet5!Z25,Sheet6!Z25,Sheet7!Z25,Sheet8!Z25,Sheet9!Z25,Sheet10!Z25,Sheet11!Z25,Sheet12!Z25,Sheet13!Z25,Sheet14!Z25,Sheet15!Z25,Sheet16!Z25,Sheet17!Z25,Sheet18!Z25,Sheet19!Z25,Sheet20!Z25)</f>
        <v>0</v>
      </c>
      <c r="AA23" s="54"/>
      <c r="AB23" s="137">
        <f>SUM(F23:Z23)</f>
        <v>54016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52" t="s">
        <v>114</v>
      </c>
      <c r="D25" s="53"/>
      <c r="E25" s="21"/>
      <c r="F25" s="136">
        <f>SUM(Sheet1!F27,Sheet2!F27,Sheet3!F27,Sheet4!F27,Sheet5!F27,Sheet6!F27,Sheet7!F27,Sheet8!F27,Sheet9!F27,Sheet10!F27,Sheet11!F27,Sheet12!F27,Sheet13!F27,Sheet14!F27,Sheet15!F27,Sheet16!F27,Sheet17!F27,Sheet18!F27,Sheet19!F27,Sheet20!F27)</f>
        <v>445768</v>
      </c>
      <c r="G25" s="54"/>
      <c r="H25" s="136">
        <f>SUM(Sheet1!H27,Sheet2!H27,Sheet3!H27,Sheet4!H27,Sheet5!H27,Sheet6!H27,Sheet7!H27,Sheet8!H27,Sheet9!H27,Sheet10!H27,Sheet11!H27,Sheet12!H27,Sheet13!H27,Sheet14!H27,Sheet15!H27,Sheet16!H27,Sheet17!H27,Sheet18!H27,Sheet19!H27,Sheet20!H27)</f>
        <v>15525</v>
      </c>
      <c r="I25" s="54"/>
      <c r="J25" s="182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83"/>
      <c r="L25" s="184"/>
      <c r="M25" s="54"/>
      <c r="N25" s="182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83"/>
      <c r="P25" s="184"/>
      <c r="Q25" s="54"/>
      <c r="R25" s="136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6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6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6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6">
        <f>SUM(Sheet1!Z27,Sheet2!Z27,Sheet3!Z27,Sheet4!Z27,Sheet5!Z27,Sheet6!Z27,Sheet7!Z27,Sheet8!Z27,Sheet9!Z27,Sheet10!Z27,Sheet11!Z27,Sheet12!Z27,Sheet13!Z27,Sheet14!Z27,Sheet15!Z27,Sheet16!Z27,Sheet17!Z27,Sheet18!Z27,Sheet19!Z27,Sheet20!Z27)</f>
        <v>0</v>
      </c>
      <c r="AA25" s="54"/>
      <c r="AB25" s="137">
        <f>SUM(F25:Z25)</f>
        <v>461293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52" t="s">
        <v>115</v>
      </c>
      <c r="D27" s="53"/>
      <c r="E27" s="21"/>
      <c r="F27" s="136">
        <f>SUM(Sheet1!F29,Sheet2!F29,Sheet3!F29,Sheet4!F29,Sheet5!F29,Sheet6!F29,Sheet7!F29,Sheet8!F29,Sheet9!F29,Sheet10!F29,Sheet11!F29,Sheet12!F29,Sheet13!F29,Sheet14!F29,Sheet15!F29,Sheet16!F29,Sheet17!F29,Sheet18!F29,Sheet19!F29,Sheet20!F29)</f>
        <v>210267</v>
      </c>
      <c r="G27" s="54"/>
      <c r="H27" s="136">
        <f>SUM(Sheet1!H29,Sheet2!H29,Sheet3!H29,Sheet4!H29,Sheet5!H29,Sheet6!H29,Sheet7!H29,Sheet8!H29,Sheet9!H29,Sheet10!H29,Sheet11!H29,Sheet12!H29,Sheet13!H29,Sheet14!H29,Sheet15!H29,Sheet16!H29,Sheet17!H29,Sheet18!H29,Sheet19!H29,Sheet20!H29)</f>
        <v>26879</v>
      </c>
      <c r="I27" s="54"/>
      <c r="J27" s="182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83"/>
      <c r="L27" s="184"/>
      <c r="M27" s="54"/>
      <c r="N27" s="182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83"/>
      <c r="P27" s="184"/>
      <c r="Q27" s="54"/>
      <c r="R27" s="136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6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6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6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6">
        <f>SUM(Sheet1!Z29,Sheet2!Z29,Sheet3!Z29,Sheet4!Z29,Sheet5!Z29,Sheet6!Z29,Sheet7!Z29,Sheet8!Z29,Sheet9!Z29,Sheet10!Z29,Sheet11!Z29,Sheet12!Z29,Sheet13!Z29,Sheet14!Z29,Sheet15!Z29,Sheet16!Z29,Sheet17!Z29,Sheet18!Z29,Sheet19!Z29,Sheet20!Z29)</f>
        <v>0</v>
      </c>
      <c r="AA27" s="54"/>
      <c r="AB27" s="137">
        <f>SUM(F27:Z27)</f>
        <v>237146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52" t="s">
        <v>116</v>
      </c>
      <c r="D29" s="53"/>
      <c r="E29" s="21"/>
      <c r="F29" s="136">
        <f>SUM(Sheet1!F31,Sheet2!F31,Sheet3!F31,Sheet4!F31,Sheet5!F31,Sheet6!F31,Sheet7!F31,Sheet8!F31,Sheet9!F31,Sheet10!F31,Sheet11!F31,Sheet12!F31,Sheet13!F31,Sheet14!F31,Sheet15!F31,Sheet16!F31,Sheet17!F31,Sheet18!F31,Sheet19!F31,Sheet20!F31)</f>
        <v>1571673</v>
      </c>
      <c r="G29" s="54"/>
      <c r="H29" s="136">
        <f>SUM(Sheet1!H31,Sheet2!H31,Sheet3!H31,Sheet4!H31,Sheet5!H31,Sheet6!H31,Sheet7!H31,Sheet8!H31,Sheet9!H31,Sheet10!H31,Sheet11!H31,Sheet12!H31,Sheet13!H31,Sheet14!H31,Sheet15!H31,Sheet16!H31,Sheet17!H31,Sheet18!H31,Sheet19!H31,Sheet20!H31)</f>
        <v>126280</v>
      </c>
      <c r="I29" s="54"/>
      <c r="J29" s="182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83"/>
      <c r="L29" s="184"/>
      <c r="M29" s="54"/>
      <c r="N29" s="182">
        <f>SUM(Sheet1!N31,Sheet2!N31,Sheet3!N31,Sheet4!N31,Sheet5!N31,Sheet6!N31,Sheet7!N31,Sheet8!N31,Sheet9!N31,Sheet10!N31,Sheet11!N31,Sheet12!N31,Sheet13!N31,Sheet14!N31,Sheet15!N31,Sheet16!N31,Sheet17!N31,Sheet18!N31,Sheet19!N31,Sheet20!N31)</f>
        <v>26274</v>
      </c>
      <c r="O29" s="183"/>
      <c r="P29" s="184"/>
      <c r="Q29" s="54"/>
      <c r="R29" s="136">
        <f>SUM(Sheet1!R31,Sheet2!R31,Sheet3!R31,Sheet4!R31,Sheet5!R31,Sheet6!R31,Sheet7!R31,Sheet8!R31,Sheet9!R31,Sheet10!R31,Sheet11!R31,Sheet12!R31,Sheet13!R31,Sheet14!R31,Sheet15!R31,Sheet16!R31,Sheet17!R31,Sheet18!R31,Sheet19!R31,Sheet20!R31)</f>
        <v>206130</v>
      </c>
      <c r="S29" s="54"/>
      <c r="T29" s="136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6">
        <f>SUM(Sheet1!V31,Sheet2!V31,Sheet3!V31,Sheet4!V31,Sheet5!V31,Sheet6!V31,Sheet7!V31,Sheet8!V31,Sheet9!V31,Sheet10!V31,Sheet11!V31,Sheet12!V31,Sheet13!V31,Sheet14!V31,Sheet15!V31,Sheet16!V31,Sheet17!V31,Sheet18!V31,Sheet19!V31,Sheet20!V31)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6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6">
        <f>SUM(Sheet1!Z31,Sheet2!Z31,Sheet3!Z31,Sheet4!Z31,Sheet5!Z31,Sheet6!Z31,Sheet7!Z31,Sheet8!Z31,Sheet9!Z31,Sheet10!Z31,Sheet11!Z31,Sheet12!Z31,Sheet13!Z31,Sheet14!Z31,Sheet15!Z31,Sheet16!Z31,Sheet17!Z31,Sheet18!Z31,Sheet19!Z31,Sheet20!Z31)</f>
        <v>0</v>
      </c>
      <c r="AA29" s="54"/>
      <c r="AB29" s="137">
        <f>SUM(F29:Z29)</f>
        <v>1930357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52" t="s">
        <v>117</v>
      </c>
      <c r="D31" s="53"/>
      <c r="E31" s="21"/>
      <c r="F31" s="136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6">
        <f>SUM(Sheet1!H33,Sheet2!H33,Sheet3!H33,Sheet4!H33,Sheet5!H33,Sheet6!H33,Sheet7!H33,Sheet8!H33,Sheet9!H33,Sheet10!H33,Sheet11!H33,Sheet12!H33,Sheet13!H33,Sheet14!H33,Sheet15!H33,Sheet16!H33,Sheet17!H33,Sheet18!H33,Sheet19!H33,Sheet20!H33)</f>
        <v>20037</v>
      </c>
      <c r="I31" s="54"/>
      <c r="J31" s="182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83"/>
      <c r="L31" s="184"/>
      <c r="M31" s="54"/>
      <c r="N31" s="182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83"/>
      <c r="P31" s="184"/>
      <c r="Q31" s="54"/>
      <c r="R31" s="136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6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6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6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6">
        <f>SUM(Sheet1!Z33,Sheet2!Z33,Sheet3!Z33,Sheet4!Z33,Sheet5!Z33,Sheet6!Z33,Sheet7!Z33,Sheet8!Z33,Sheet9!Z33,Sheet10!Z33,Sheet11!Z33,Sheet12!Z33,Sheet13!Z33,Sheet14!Z33,Sheet15!Z33,Sheet16!Z33,Sheet17!Z33,Sheet18!Z33,Sheet19!Z33,Sheet20!Z33)</f>
        <v>0</v>
      </c>
      <c r="AA31" s="54"/>
      <c r="AB31" s="137">
        <f>SUM(F31:Z31)</f>
        <v>20037</v>
      </c>
      <c r="AC31" s="56"/>
      <c r="AD31" s="57"/>
    </row>
    <row r="32" spans="1:37" ht="5.0999999999999996" customHeight="1" thickBot="1" x14ac:dyDescent="0.25">
      <c r="A32" s="13"/>
      <c r="B32" s="49"/>
      <c r="C32" s="146"/>
      <c r="D32" s="146"/>
      <c r="E32" s="14"/>
      <c r="F32" s="63"/>
      <c r="G32" s="10"/>
      <c r="H32" s="63"/>
      <c r="I32" s="10"/>
      <c r="J32" s="147"/>
      <c r="K32" s="147"/>
      <c r="L32" s="147"/>
      <c r="M32" s="10"/>
      <c r="N32" s="147"/>
      <c r="O32" s="147"/>
      <c r="P32" s="147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8" t="s">
        <v>0</v>
      </c>
      <c r="D33" s="149"/>
      <c r="E33" s="57"/>
      <c r="F33" s="138">
        <f>SUM(F19:F31)</f>
        <v>6650916</v>
      </c>
      <c r="G33" s="21"/>
      <c r="H33" s="138">
        <f>SUM(H19:H31)</f>
        <v>956695</v>
      </c>
      <c r="I33" s="57"/>
      <c r="J33" s="174">
        <f>SUM(J19:L31)</f>
        <v>530985</v>
      </c>
      <c r="K33" s="175"/>
      <c r="L33" s="176"/>
      <c r="M33" s="57"/>
      <c r="N33" s="150">
        <f>SUM(N19:P31)</f>
        <v>208056</v>
      </c>
      <c r="O33" s="151"/>
      <c r="P33" s="152"/>
      <c r="Q33" s="57"/>
      <c r="R33" s="138">
        <f>SUM(R19:R31)</f>
        <v>207368</v>
      </c>
      <c r="S33" s="57"/>
      <c r="T33" s="138">
        <f>SUM(T19:T31)</f>
        <v>0</v>
      </c>
      <c r="U33" s="57"/>
      <c r="V33" s="139">
        <f>SUM(V19:V31)</f>
        <v>0</v>
      </c>
      <c r="W33" s="57"/>
      <c r="X33" s="139">
        <f>SUM(X19:X31)</f>
        <v>0</v>
      </c>
      <c r="Y33" s="57"/>
      <c r="Z33" s="139">
        <f>SUM(Z19:Z31)</f>
        <v>0</v>
      </c>
      <c r="AA33" s="57"/>
      <c r="AB33" s="139">
        <f>SUM(AB19:AB31)</f>
        <v>8554020</v>
      </c>
      <c r="AC33" s="56"/>
      <c r="AD33" s="57"/>
    </row>
    <row r="34" spans="1:37" ht="11.1" customHeight="1" x14ac:dyDescent="0.2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2">
      <c r="O35" s="10"/>
      <c r="P35" s="10"/>
      <c r="AB35" s="12"/>
      <c r="AF35" s="10"/>
      <c r="AH35" s="10"/>
      <c r="AI35" s="10"/>
      <c r="AJ35" s="10"/>
      <c r="AK35" s="10"/>
    </row>
    <row r="36" spans="1:37" ht="11.45" customHeight="1" x14ac:dyDescent="0.2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.1" customHeight="1" x14ac:dyDescent="0.2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.1" customHeight="1" x14ac:dyDescent="0.2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2">
      <c r="A39" s="9"/>
      <c r="B39" s="40"/>
      <c r="C39" s="76"/>
      <c r="D39" s="77"/>
      <c r="E39" s="41"/>
      <c r="F39" s="158" t="s">
        <v>107</v>
      </c>
      <c r="G39" s="41"/>
      <c r="H39" s="178" t="s">
        <v>103</v>
      </c>
      <c r="I39" s="179"/>
      <c r="J39" s="180"/>
      <c r="K39" s="41"/>
      <c r="L39" s="178" t="s">
        <v>106</v>
      </c>
      <c r="M39" s="179"/>
      <c r="N39" s="180"/>
      <c r="O39" s="42"/>
      <c r="R39" s="181"/>
      <c r="S39" s="181"/>
      <c r="T39" s="181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.0999999999999996" customHeight="1" x14ac:dyDescent="0.2">
      <c r="A40" s="13"/>
      <c r="B40" s="40"/>
      <c r="C40" s="10"/>
      <c r="E40" s="78"/>
      <c r="F40" s="159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1"/>
      <c r="S40" s="181"/>
      <c r="T40" s="181"/>
      <c r="U40" s="15"/>
      <c r="V40" s="28"/>
    </row>
    <row r="41" spans="1:37" ht="13.5" thickBot="1" x14ac:dyDescent="0.25">
      <c r="A41" s="11"/>
      <c r="B41" s="40"/>
      <c r="C41" s="80"/>
      <c r="D41" s="81"/>
      <c r="E41" s="41"/>
      <c r="F41" s="160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1"/>
      <c r="S41" s="181"/>
      <c r="T41" s="181"/>
      <c r="U41" s="41"/>
      <c r="V41" s="82"/>
    </row>
    <row r="42" spans="1:37" ht="5.0999999999999996" customHeight="1" x14ac:dyDescent="0.2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5.95" customHeight="1" x14ac:dyDescent="0.2">
      <c r="A43" s="84"/>
      <c r="B43" s="85"/>
      <c r="C43" s="52" t="s">
        <v>112</v>
      </c>
      <c r="D43" s="53"/>
      <c r="E43" s="83"/>
      <c r="F43" s="136">
        <f>SUM(Sheet1!F44,Sheet2!F44,Sheet3!F44,Sheet4!F44,Sheet5!F44,Sheet6!F44,Sheet7!F44,Sheet8!F44,Sheet9!F44,Sheet10!F44,Sheet11!F44,Sheet12!F44,Sheet13!F44,Sheet14!F44,Sheet15!F44,Sheet16!F44,Sheet17!F44,Sheet18!F44,Sheet19!F44,Sheet20!F44)</f>
        <v>7071902</v>
      </c>
      <c r="G43" s="54"/>
      <c r="H43" s="136">
        <f>SUM(Sheet1!H44,Sheet2!H44,Sheet3!H44,Sheet4!H44,Sheet5!H44,Sheet6!H44,Sheet7!H44,Sheet8!H44,Sheet9!H44,Sheet10!H44,Sheet11!H44,Sheet12!H44,Sheet13!H44,Sheet14!H44,Sheet15!H44,Sheet16!H44,Sheet17!H44,Sheet18!H44,Sheet19!H44,Sheet20!H44)</f>
        <v>485139</v>
      </c>
      <c r="I43" s="86"/>
      <c r="J43" s="87">
        <f>IFERROR(H43/F43,"")</f>
        <v>6.8600922354410454E-2</v>
      </c>
      <c r="K43" s="86"/>
      <c r="L43" s="136">
        <f>SUM(Sheet1!L44,Sheet2!L44,Sheet3!L44,Sheet4!L44,Sheet5!L44,Sheet6!L44,Sheet7!L44,Sheet8!L44,Sheet9!L44,Sheet10!L44,Sheet11!L44,Sheet12!L44,Sheet13!L44,Sheet14!L44,Sheet15!L44,Sheet16!L44,Sheet17!L44,Sheet18!L44,Sheet19!L44,Sheet20!L44)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2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" x14ac:dyDescent="0.2">
      <c r="A45" s="84"/>
      <c r="B45" s="85"/>
      <c r="C45" s="52" t="s">
        <v>111</v>
      </c>
      <c r="D45" s="53"/>
      <c r="E45" s="83"/>
      <c r="F45" s="136">
        <f>SUM(Sheet1!F46,Sheet2!F46,Sheet3!F46,Sheet4!F46,Sheet5!F46,Sheet6!F46,Sheet7!F46,Sheet8!F46,Sheet9!F46,Sheet10!F46,Sheet11!F46,Sheet12!F46,Sheet13!F46,Sheet14!F46,Sheet15!F46,Sheet16!F46,Sheet17!F46,Sheet18!F46,Sheet19!F46,Sheet20!F46)</f>
        <v>2796060</v>
      </c>
      <c r="G45" s="54"/>
      <c r="H45" s="136">
        <f>SUM(Sheet1!H46,Sheet2!H46,Sheet3!H46,Sheet4!H46,Sheet5!H46,Sheet6!H46,Sheet7!H46,Sheet8!H46,Sheet9!H46,Sheet10!H46,Sheet11!H46,Sheet12!H46,Sheet13!H46,Sheet14!H46,Sheet15!H46,Sheet16!H46,Sheet17!H46,Sheet18!H46,Sheet19!H46,Sheet20!H46)</f>
        <v>49327</v>
      </c>
      <c r="I45" s="105"/>
      <c r="J45" s="87">
        <f>IFERROR(H45/F45,"")</f>
        <v>1.7641609979757229E-2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.0999999999999996" customHeight="1" thickBot="1" x14ac:dyDescent="0.25">
      <c r="A46" s="94"/>
      <c r="B46" s="95"/>
      <c r="C46" s="146"/>
      <c r="D46" s="146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75" x14ac:dyDescent="0.2">
      <c r="A47" s="84"/>
      <c r="B47" s="85"/>
      <c r="C47" s="148" t="s">
        <v>0</v>
      </c>
      <c r="D47" s="149"/>
      <c r="E47" s="83"/>
      <c r="F47" s="138">
        <f>SUM(F43:F45)</f>
        <v>9867962</v>
      </c>
      <c r="G47" s="21"/>
      <c r="H47" s="138">
        <f>SUM(H43:H45)</f>
        <v>534466</v>
      </c>
      <c r="I47" s="83"/>
      <c r="J47" s="87">
        <f>IFERROR(H47/F47,"")</f>
        <v>5.4161740793083717E-2</v>
      </c>
      <c r="K47" s="86"/>
      <c r="L47" s="138">
        <f>L43</f>
        <v>0</v>
      </c>
      <c r="M47" s="83"/>
      <c r="N47" s="87">
        <f>N43</f>
        <v>0</v>
      </c>
      <c r="O47" s="56"/>
      <c r="P47" s="83"/>
      <c r="R47" s="177"/>
      <c r="S47" s="177"/>
      <c r="T47" s="177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2.95" customHeight="1" x14ac:dyDescent="0.2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" x14ac:dyDescent="0.2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75" x14ac:dyDescent="0.2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" x14ac:dyDescent="0.2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7.95" customHeight="1" x14ac:dyDescent="0.2">
      <c r="A52" s="10"/>
      <c r="B52" s="40"/>
      <c r="C52" s="161"/>
      <c r="D52" s="161"/>
      <c r="F52" s="162" t="s">
        <v>81</v>
      </c>
      <c r="G52" s="163"/>
      <c r="H52" s="164"/>
      <c r="I52" s="41"/>
      <c r="J52" s="165" t="s">
        <v>82</v>
      </c>
      <c r="K52" s="166"/>
      <c r="L52" s="167"/>
      <c r="M52" s="41"/>
      <c r="N52" s="165" t="s">
        <v>2</v>
      </c>
      <c r="O52" s="166"/>
      <c r="P52" s="167"/>
      <c r="Q52" s="41"/>
      <c r="R52" s="158" t="s">
        <v>3</v>
      </c>
      <c r="S52" s="41"/>
      <c r="T52" s="158" t="s">
        <v>6</v>
      </c>
      <c r="U52" s="41"/>
      <c r="V52" s="158" t="s">
        <v>90</v>
      </c>
      <c r="W52" s="41"/>
      <c r="X52" s="158" t="s">
        <v>4</v>
      </c>
      <c r="Y52" s="41"/>
      <c r="Z52" s="158" t="s">
        <v>7</v>
      </c>
      <c r="AA52" s="41"/>
      <c r="AB52" s="158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2">
      <c r="A53" s="10"/>
      <c r="B53" s="40"/>
      <c r="C53" s="161"/>
      <c r="D53" s="161"/>
      <c r="F53" s="43"/>
      <c r="J53" s="168"/>
      <c r="K53" s="169"/>
      <c r="L53" s="170"/>
      <c r="N53" s="168"/>
      <c r="O53" s="169"/>
      <c r="P53" s="170"/>
      <c r="R53" s="159"/>
      <c r="T53" s="159"/>
      <c r="V53" s="159"/>
      <c r="X53" s="159"/>
      <c r="Z53" s="159"/>
      <c r="AB53" s="159"/>
      <c r="AC53" s="42"/>
      <c r="AF53" s="10"/>
      <c r="AH53" s="10"/>
      <c r="AI53" s="10"/>
      <c r="AJ53" s="10"/>
      <c r="AK53" s="10"/>
    </row>
    <row r="54" spans="1:37" s="45" customFormat="1" ht="26.25" thickBot="1" x14ac:dyDescent="0.25">
      <c r="B54" s="46"/>
      <c r="C54" s="161"/>
      <c r="D54" s="161"/>
      <c r="E54" s="41"/>
      <c r="F54" s="47" t="s">
        <v>1</v>
      </c>
      <c r="G54" s="41"/>
      <c r="H54" s="47" t="s">
        <v>89</v>
      </c>
      <c r="J54" s="171"/>
      <c r="K54" s="172"/>
      <c r="L54" s="173"/>
      <c r="N54" s="171"/>
      <c r="O54" s="172"/>
      <c r="P54" s="173"/>
      <c r="R54" s="160"/>
      <c r="T54" s="160"/>
      <c r="V54" s="160"/>
      <c r="X54" s="160"/>
      <c r="Z54" s="160"/>
      <c r="AB54" s="160"/>
      <c r="AC54" s="48"/>
      <c r="AD54" s="41"/>
    </row>
    <row r="55" spans="1:37" s="16" customFormat="1" ht="2.4500000000000002" customHeight="1" x14ac:dyDescent="0.2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.0999999999999996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.100000000000001" customHeight="1" x14ac:dyDescent="0.2">
      <c r="B57" s="51"/>
      <c r="C57" s="153" t="s">
        <v>96</v>
      </c>
      <c r="D57" s="154" t="s">
        <v>83</v>
      </c>
      <c r="E57" s="21"/>
      <c r="F57" s="140">
        <f>SUM(Sheet1!F58,Sheet2!F58,Sheet3!F58,Sheet4!F58,Sheet5!F58,Sheet6!F58,Sheet7!F58,Sheet8!F58,Sheet9!F58,Sheet10!F58,Sheet11!F58,Sheet12!F58,Sheet13!F58,Sheet14!F58,Sheet15!F58,Sheet16!F58,Sheet17!F58,Sheet18!F58,Sheet19!F58,Sheet20!F58)</f>
        <v>2400351</v>
      </c>
      <c r="G57" s="21"/>
      <c r="H57" s="140">
        <f>SUM(Sheet1!H58,Sheet2!H58,Sheet3!H58,Sheet4!H58,Sheet5!H58,Sheet6!H58,Sheet7!H58,Sheet8!H58,Sheet9!H58,Sheet10!H58,Sheet11!H58,Sheet12!H58,Sheet13!H58,Sheet14!H58,Sheet15!H58,Sheet16!H58,Sheet17!H58,Sheet18!H58,Sheet19!H58,Sheet20!H58)</f>
        <v>280566</v>
      </c>
      <c r="I57" s="21"/>
      <c r="J57" s="155">
        <f>SUM(Sheet1!J58,Sheet2!J58,Sheet3!J58,Sheet4!J58,Sheet5!J58,Sheet6!J58,Sheet7!J58,Sheet8!J58,Sheet9!J58,Sheet10!J58,Sheet11!J58,Sheet12!J58,Sheet13!J58,Sheet14!J58,Sheet15!J58,Sheet16!J58,Sheet17!J58,Sheet18!J58,Sheet19!J58,Sheet20!J58)</f>
        <v>75000</v>
      </c>
      <c r="K57" s="156"/>
      <c r="L57" s="157"/>
      <c r="M57" s="21"/>
      <c r="N57" s="155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56"/>
      <c r="P57" s="157"/>
      <c r="Q57" s="21"/>
      <c r="R57" s="140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40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40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40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21"/>
      <c r="Z57" s="140">
        <f>SUM(Sheet1!Z58,Sheet2!Z58,Sheet3!Z58,Sheet4!Z58,Sheet5!Z58,Sheet6!Z58,Sheet7!Z58,Sheet8!Z58,Sheet9!Z58,Sheet10!Z58,Sheet11!Z58,Sheet12!Z58,Sheet13!Z58,Sheet14!Z58,Sheet15!Z58,Sheet16!Z58,Sheet17!Z58,Sheet18!Z58,Sheet19!Z58,Sheet20!Z58)</f>
        <v>0</v>
      </c>
      <c r="AA57" s="54"/>
      <c r="AB57" s="137">
        <f>SUM(F57:Z57)</f>
        <v>2755917</v>
      </c>
      <c r="AC57" s="56"/>
      <c r="AD57" s="57"/>
      <c r="AF57" s="10"/>
      <c r="AH57" s="10"/>
      <c r="AI57" s="10"/>
      <c r="AJ57" s="10"/>
      <c r="AK57" s="10"/>
    </row>
    <row r="58" spans="1:37" s="16" customFormat="1" ht="5.0999999999999996" customHeight="1" x14ac:dyDescent="0.2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.100000000000001" customHeight="1" x14ac:dyDescent="0.2">
      <c r="B59" s="51"/>
      <c r="C59" s="153" t="s">
        <v>97</v>
      </c>
      <c r="D59" s="154" t="s">
        <v>84</v>
      </c>
      <c r="E59" s="21"/>
      <c r="F59" s="140">
        <f>SUM(Sheet1!F60,Sheet2!F60,Sheet3!F60,Sheet4!F60,Sheet5!F60,Sheet6!F60,Sheet7!F60,Sheet8!F60,Sheet9!F60,Sheet10!F60,Sheet11!F60,Sheet12!F60,Sheet13!F60,Sheet14!F60,Sheet15!F60,Sheet16!F60,Sheet17!F60,Sheet18!F60,Sheet19!F60,Sheet20!F60)</f>
        <v>2400350</v>
      </c>
      <c r="G59" s="21"/>
      <c r="H59" s="140">
        <f>SUM(Sheet1!H60,Sheet2!H60,Sheet3!H60,Sheet4!H60,Sheet5!H60,Sheet6!H60,Sheet7!H60,Sheet8!H60,Sheet9!H60,Sheet10!H60,Sheet11!H60,Sheet12!H60,Sheet13!H60,Sheet14!H60,Sheet15!H60,Sheet16!H60,Sheet17!H60,Sheet18!H60,Sheet19!H60,Sheet20!H60)</f>
        <v>239528</v>
      </c>
      <c r="I59" s="21"/>
      <c r="J59" s="155">
        <f>SUM(Sheet1!J60,Sheet2!J60,Sheet3!J60,Sheet4!J60,Sheet5!J60,Sheet6!J60,Sheet7!J60,Sheet8!J60,Sheet9!J60,Sheet10!J60,Sheet11!J60,Sheet12!J60,Sheet13!J60,Sheet14!J60,Sheet15!J60,Sheet16!J60,Sheet17!J60,Sheet18!J60,Sheet19!J60,Sheet20!J60)</f>
        <v>75202</v>
      </c>
      <c r="K59" s="156"/>
      <c r="L59" s="157"/>
      <c r="M59" s="21"/>
      <c r="N59" s="155">
        <f>SUM(Sheet1!N60,Sheet2!N60,Sheet3!N60,Sheet4!N60,Sheet5!N60,Sheet6!N60,Sheet7!N60,Sheet8!N60,Sheet9!N60,Sheet10!N60,Sheet11!N60,Sheet12!N60,Sheet13!N60,Sheet14!N60,Sheet15!N60,Sheet16!N60,Sheet17!N60,Sheet18!N60,Sheet19!N60,Sheet20!N60)</f>
        <v>11137</v>
      </c>
      <c r="O59" s="156"/>
      <c r="P59" s="157"/>
      <c r="Q59" s="21"/>
      <c r="R59" s="140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40">
        <f>SUM(Sheet1!T60,Sheet2!T60,Sheet3!T60,Sheet4!T60,Sheet5!T60,Sheet6!T60,Sheet7!T60,Sheet8!T60,Sheet9!T60,Sheet10!T60,Sheet11!T60,Sheet12!T60,Sheet13!T60,Sheet14!T60,Sheet15!T60,Sheet16!T60,Sheet17!T60,Sheet18!T60,Sheet19!T60,Sheet20!T60)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40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40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21"/>
      <c r="Z59" s="140">
        <f>SUM(Sheet1!Z60,Sheet2!Z60,Sheet3!Z60,Sheet4!Z60,Sheet5!Z60,Sheet6!Z60,Sheet7!Z60,Sheet8!Z60,Sheet9!Z60,Sheet10!Z60,Sheet11!Z60,Sheet12!Z60,Sheet13!Z60,Sheet14!Z60,Sheet15!Z60,Sheet16!Z60,Sheet17!Z60,Sheet18!Z60,Sheet19!Z60,Sheet20!Z60)</f>
        <v>0</v>
      </c>
      <c r="AA59" s="54"/>
      <c r="AB59" s="137">
        <f>SUM(F59:Z59)</f>
        <v>2726217</v>
      </c>
      <c r="AC59" s="56"/>
      <c r="AD59" s="57"/>
      <c r="AF59" s="10"/>
      <c r="AH59" s="10"/>
      <c r="AI59" s="10"/>
      <c r="AJ59" s="10"/>
      <c r="AK59" s="10"/>
    </row>
    <row r="60" spans="1:37" s="16" customFormat="1" ht="5.0999999999999996" customHeight="1" x14ac:dyDescent="0.2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.100000000000001" customHeight="1" x14ac:dyDescent="0.2">
      <c r="B61" s="51"/>
      <c r="C61" s="153" t="s">
        <v>98</v>
      </c>
      <c r="D61" s="154" t="s">
        <v>85</v>
      </c>
      <c r="E61" s="21"/>
      <c r="F61" s="140">
        <f>SUM(Sheet1!F62,Sheet2!F62,Sheet3!F62,Sheet4!F62,Sheet5!F62,Sheet6!F62,Sheet7!F62,Sheet8!F62,Sheet9!F62,Sheet10!F62,Sheet11!F62,Sheet12!F62,Sheet13!F62,Sheet14!F62,Sheet15!F62,Sheet16!F62,Sheet17!F62,Sheet18!F62,Sheet19!F62,Sheet20!F62)</f>
        <v>1318687</v>
      </c>
      <c r="G61" s="21"/>
      <c r="H61" s="140">
        <f>SUM(Sheet1!H62,Sheet2!H62,Sheet3!H62,Sheet4!H62,Sheet5!H62,Sheet6!H62,Sheet7!H62,Sheet8!H62,Sheet9!H62,Sheet10!H62,Sheet11!H62,Sheet12!H62,Sheet13!H62,Sheet14!H62,Sheet15!H62,Sheet16!H62,Sheet17!H62,Sheet18!H62,Sheet19!H62,Sheet20!H62)</f>
        <v>132991</v>
      </c>
      <c r="I61" s="21"/>
      <c r="J61" s="155">
        <f>SUM(Sheet1!J62,Sheet2!J62,Sheet3!J62,Sheet4!J62,Sheet5!J62,Sheet6!J62,Sheet7!J62,Sheet8!J62,Sheet9!J62,Sheet10!J62,Sheet11!J62,Sheet12!J62,Sheet13!J62,Sheet14!J62,Sheet15!J62,Sheet16!J62,Sheet17!J62,Sheet18!J62,Sheet19!J62,Sheet20!J62)</f>
        <v>65000</v>
      </c>
      <c r="K61" s="156"/>
      <c r="L61" s="157"/>
      <c r="M61" s="21"/>
      <c r="N61" s="155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56"/>
      <c r="P61" s="157"/>
      <c r="Q61" s="21"/>
      <c r="R61" s="140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40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40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40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21"/>
      <c r="Z61" s="140">
        <f>SUM(Sheet1!Z62,Sheet2!Z62,Sheet3!Z62,Sheet4!Z62,Sheet5!Z62,Sheet6!Z62,Sheet7!Z62,Sheet8!Z62,Sheet9!Z62,Sheet10!Z62,Sheet11!Z62,Sheet12!Z62,Sheet13!Z62,Sheet14!Z62,Sheet15!Z62,Sheet16!Z62,Sheet17!Z62,Sheet18!Z62,Sheet19!Z62,Sheet20!Z62)</f>
        <v>0</v>
      </c>
      <c r="AA61" s="54"/>
      <c r="AB61" s="137">
        <f>SUM(F61:Z61)</f>
        <v>1516678</v>
      </c>
      <c r="AC61" s="56"/>
      <c r="AD61" s="57"/>
      <c r="AF61" s="10"/>
      <c r="AH61" s="10"/>
      <c r="AI61" s="10"/>
      <c r="AJ61" s="10"/>
      <c r="AK61" s="10"/>
    </row>
    <row r="62" spans="1:37" s="16" customFormat="1" ht="5.0999999999999996" customHeight="1" x14ac:dyDescent="0.2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.100000000000001" customHeight="1" x14ac:dyDescent="0.2">
      <c r="B63" s="51"/>
      <c r="C63" s="153" t="s">
        <v>99</v>
      </c>
      <c r="D63" s="154" t="s">
        <v>86</v>
      </c>
      <c r="E63" s="21"/>
      <c r="F63" s="140">
        <f>SUM(Sheet1!F64,Sheet2!F64,Sheet3!F64,Sheet4!F64,Sheet5!F64,Sheet6!F64,Sheet7!F64,Sheet8!F64,Sheet9!F64,Sheet10!F64,Sheet11!F64,Sheet12!F64,Sheet13!F64,Sheet14!F64,Sheet15!F64,Sheet16!F64,Sheet17!F64,Sheet18!F64,Sheet19!F64,Sheet20!F64)</f>
        <v>388451</v>
      </c>
      <c r="G63" s="21"/>
      <c r="H63" s="140">
        <f>SUM(Sheet1!H64,Sheet2!H64,Sheet3!H64,Sheet4!H64,Sheet5!H64,Sheet6!H64,Sheet7!H64,Sheet8!H64,Sheet9!H64,Sheet10!H64,Sheet11!H64,Sheet12!H64,Sheet13!H64,Sheet14!H64,Sheet15!H64,Sheet16!H64,Sheet17!H64,Sheet18!H64,Sheet19!H64,Sheet20!H64)</f>
        <v>192939</v>
      </c>
      <c r="I63" s="21"/>
      <c r="J63" s="155">
        <f>SUM(Sheet1!J64,Sheet2!J64,Sheet3!J64,Sheet4!J64,Sheet5!J64,Sheet6!J64,Sheet7!J64,Sheet8!J64,Sheet9!J64,Sheet10!J64,Sheet11!J64,Sheet12!J64,Sheet13!J64,Sheet14!J64,Sheet15!J64,Sheet16!J64,Sheet17!J64,Sheet18!J64,Sheet19!J64,Sheet20!J64)</f>
        <v>45000</v>
      </c>
      <c r="K63" s="156"/>
      <c r="L63" s="157"/>
      <c r="M63" s="21"/>
      <c r="N63" s="155">
        <f>SUM(Sheet1!N64,Sheet2!N64,Sheet3!N64,Sheet4!N64,Sheet5!N64,Sheet6!N64,Sheet7!N64,Sheet8!N64,Sheet9!N64,Sheet10!N64,Sheet11!N64,Sheet12!N64,Sheet13!N64,Sheet14!N64,Sheet15!N64,Sheet16!N64,Sheet17!N64,Sheet18!N64,Sheet19!N64,Sheet20!N64)</f>
        <v>2000</v>
      </c>
      <c r="O63" s="156"/>
      <c r="P63" s="157"/>
      <c r="Q63" s="21"/>
      <c r="R63" s="140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40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40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40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21"/>
      <c r="Z63" s="140">
        <f>SUM(Sheet1!Z64,Sheet2!Z64,Sheet3!Z64,Sheet4!Z64,Sheet5!Z64,Sheet6!Z64,Sheet7!Z64,Sheet8!Z64,Sheet9!Z64,Sheet10!Z64,Sheet11!Z64,Sheet12!Z64,Sheet13!Z64,Sheet14!Z64,Sheet15!Z64,Sheet16!Z64,Sheet17!Z64,Sheet18!Z64,Sheet19!Z64,Sheet20!Z64)</f>
        <v>0</v>
      </c>
      <c r="AA63" s="54"/>
      <c r="AB63" s="137">
        <f>SUM(F63:Z63)</f>
        <v>628390</v>
      </c>
      <c r="AC63" s="56"/>
      <c r="AD63" s="57"/>
      <c r="AF63" s="10"/>
      <c r="AH63" s="10"/>
      <c r="AI63" s="10"/>
      <c r="AJ63" s="10"/>
      <c r="AK63" s="10"/>
    </row>
    <row r="64" spans="1:37" s="16" customFormat="1" ht="5.0999999999999996" customHeight="1" x14ac:dyDescent="0.2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.100000000000001" customHeight="1" x14ac:dyDescent="0.2">
      <c r="A65" s="9"/>
      <c r="B65" s="51"/>
      <c r="C65" s="153" t="s">
        <v>118</v>
      </c>
      <c r="D65" s="154" t="s">
        <v>87</v>
      </c>
      <c r="E65" s="21"/>
      <c r="F65" s="140">
        <f>SUM(Sheet1!F66,Sheet2!F66,Sheet3!F66,Sheet4!F66,Sheet5!F66,Sheet6!F66,Sheet7!F66,Sheet8!F66,Sheet9!F66,Sheet10!F66,Sheet11!F66,Sheet12!F66,Sheet13!F66,Sheet14!F66,Sheet15!F66,Sheet16!F66,Sheet17!F66,Sheet18!F66,Sheet19!F66,Sheet20!F66)</f>
        <v>193679</v>
      </c>
      <c r="G65" s="21"/>
      <c r="H65" s="140">
        <f>SUM(Sheet1!H66,Sheet2!H66,Sheet3!H66,Sheet4!H66,Sheet5!H66,Sheet6!H66,Sheet7!H66,Sheet8!H66,Sheet9!H66,Sheet10!H66,Sheet11!H66,Sheet12!H66,Sheet13!H66,Sheet14!H66,Sheet15!H66,Sheet16!H66,Sheet17!H66,Sheet18!H66,Sheet19!H66,Sheet20!H66)</f>
        <v>110666</v>
      </c>
      <c r="I65" s="21"/>
      <c r="J65" s="155">
        <f>SUM(Sheet1!J66,Sheet2!J66,Sheet3!J66,Sheet4!J66,Sheet5!J66,Sheet6!J66,Sheet7!J66,Sheet8!J66,Sheet9!J66,Sheet10!J66,Sheet11!J66,Sheet12!J66,Sheet13!J66,Sheet14!J66,Sheet15!J66,Sheet16!J66,Sheet17!J66,Sheet18!J66,Sheet19!J66,Sheet20!J66)</f>
        <v>20000</v>
      </c>
      <c r="K65" s="156"/>
      <c r="L65" s="157"/>
      <c r="M65" s="21"/>
      <c r="N65" s="155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56"/>
      <c r="P65" s="157"/>
      <c r="Q65" s="21"/>
      <c r="R65" s="140">
        <f>SUM(Sheet1!R66,Sheet2!R66,Sheet3!R66,Sheet4!R66,Sheet5!R66,Sheet6!R66,Sheet7!R66,Sheet8!R66,Sheet9!R66,Sheet10!R66,Sheet11!R66,Sheet12!R66,Sheet13!R66,Sheet14!R66,Sheet15!R66,Sheet16!R66,Sheet17!R66,Sheet18!R66,Sheet19!R66,Sheet20!R66)</f>
        <v>1238</v>
      </c>
      <c r="S65" s="21"/>
      <c r="T65" s="140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40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40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21"/>
      <c r="Z65" s="140">
        <f>SUM(Sheet1!Z66,Sheet2!Z66,Sheet3!Z66,Sheet4!Z66,Sheet5!Z66,Sheet6!Z66,Sheet7!Z66,Sheet8!Z66,Sheet9!Z66,Sheet10!Z66,Sheet11!Z66,Sheet12!Z66,Sheet13!Z66,Sheet14!Z66,Sheet15!Z66,Sheet16!Z66,Sheet17!Z66,Sheet18!Z66,Sheet19!Z66,Sheet20!Z66)</f>
        <v>0</v>
      </c>
      <c r="AA65" s="54"/>
      <c r="AB65" s="137">
        <f>SUM(F65:Z65)</f>
        <v>325583</v>
      </c>
      <c r="AC65" s="56"/>
      <c r="AD65" s="57"/>
    </row>
    <row r="66" spans="1:37" ht="5.0999999999999996" customHeight="1" thickBot="1" x14ac:dyDescent="0.25">
      <c r="A66" s="13"/>
      <c r="B66" s="49"/>
      <c r="C66" s="146"/>
      <c r="D66" s="146"/>
      <c r="E66" s="14"/>
      <c r="F66" s="63"/>
      <c r="G66" s="10"/>
      <c r="H66" s="63"/>
      <c r="I66" s="10"/>
      <c r="J66" s="147"/>
      <c r="K66" s="147"/>
      <c r="L66" s="147"/>
      <c r="M66" s="10"/>
      <c r="N66" s="147"/>
      <c r="O66" s="147"/>
      <c r="P66" s="147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.100000000000001" customHeight="1" x14ac:dyDescent="0.2">
      <c r="A67" s="124"/>
      <c r="B67" s="125"/>
      <c r="C67" s="148" t="s">
        <v>0</v>
      </c>
      <c r="D67" s="149"/>
      <c r="E67" s="57"/>
      <c r="F67" s="138">
        <f>SUM(F57:F65)</f>
        <v>6701518</v>
      </c>
      <c r="G67" s="21"/>
      <c r="H67" s="139">
        <f>SUM(H57:H65)</f>
        <v>956690</v>
      </c>
      <c r="I67" s="57"/>
      <c r="J67" s="150">
        <f>SUM(J57:L65)</f>
        <v>280202</v>
      </c>
      <c r="K67" s="151"/>
      <c r="L67" s="152"/>
      <c r="M67" s="57"/>
      <c r="N67" s="150">
        <f>SUM(N57:P65)</f>
        <v>13137</v>
      </c>
      <c r="O67" s="151"/>
      <c r="P67" s="152"/>
      <c r="Q67" s="57"/>
      <c r="R67" s="138">
        <f>SUM(R57:R65)</f>
        <v>1238</v>
      </c>
      <c r="S67" s="57"/>
      <c r="T67" s="138">
        <f>SUM(T57:T65)</f>
        <v>0</v>
      </c>
      <c r="U67" s="57"/>
      <c r="V67" s="139">
        <f>SUM(V57:V65)</f>
        <v>0</v>
      </c>
      <c r="W67" s="57"/>
      <c r="X67" s="139">
        <f>SUM(X57:X65)</f>
        <v>0</v>
      </c>
      <c r="Y67" s="57"/>
      <c r="Z67" s="139">
        <f>SUM(Z57:Z65)</f>
        <v>0</v>
      </c>
      <c r="AA67" s="57"/>
      <c r="AB67" s="139">
        <f>SUM(AB57:AB65)</f>
        <v>7952785</v>
      </c>
      <c r="AC67" s="56"/>
      <c r="AD67" s="126"/>
    </row>
    <row r="68" spans="1:37" s="11" customFormat="1" ht="11.1" customHeight="1" x14ac:dyDescent="0.2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6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" x14ac:dyDescent="0.2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.1" customHeight="1" x14ac:dyDescent="0.2">
      <c r="AF73" s="10"/>
      <c r="AH73" s="10"/>
      <c r="AI73" s="10"/>
      <c r="AJ73" s="10"/>
      <c r="AK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sheet="1" objects="1" scenarios="1"/>
  <mergeCells count="72">
    <mergeCell ref="J27:L27"/>
    <mergeCell ref="N27:P27"/>
    <mergeCell ref="J29:L29"/>
    <mergeCell ref="J23:L23"/>
    <mergeCell ref="N23:P23"/>
    <mergeCell ref="J25:L25"/>
    <mergeCell ref="N25:P25"/>
    <mergeCell ref="N29:P29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72"/>
  <sheetViews>
    <sheetView topLeftCell="A29" workbookViewId="0">
      <selection activeCell="A2" sqref="A2:A72"/>
    </sheetView>
  </sheetViews>
  <sheetFormatPr defaultColWidth="10.85546875" defaultRowHeight="15.75" x14ac:dyDescent="0.25"/>
  <cols>
    <col min="1" max="1" width="18.85546875" style="5" bestFit="1" customWidth="1"/>
    <col min="2" max="16384" width="10.85546875" style="5"/>
  </cols>
  <sheetData>
    <row r="1" spans="1:1" x14ac:dyDescent="0.25">
      <c r="A1" s="4" t="s">
        <v>10</v>
      </c>
    </row>
    <row r="2" spans="1:1" x14ac:dyDescent="0.25">
      <c r="A2" s="6" t="s">
        <v>11</v>
      </c>
    </row>
    <row r="3" spans="1:1" x14ac:dyDescent="0.25">
      <c r="A3" s="6" t="s">
        <v>12</v>
      </c>
    </row>
    <row r="4" spans="1:1" x14ac:dyDescent="0.25">
      <c r="A4" s="6" t="s">
        <v>13</v>
      </c>
    </row>
    <row r="5" spans="1:1" x14ac:dyDescent="0.25">
      <c r="A5" s="6" t="s">
        <v>14</v>
      </c>
    </row>
    <row r="6" spans="1:1" x14ac:dyDescent="0.25">
      <c r="A6" s="6" t="s">
        <v>15</v>
      </c>
    </row>
    <row r="7" spans="1:1" x14ac:dyDescent="0.25">
      <c r="A7" s="6" t="s">
        <v>16</v>
      </c>
    </row>
    <row r="8" spans="1:1" x14ac:dyDescent="0.25">
      <c r="A8" s="6" t="s">
        <v>17</v>
      </c>
    </row>
    <row r="9" spans="1:1" x14ac:dyDescent="0.25">
      <c r="A9" s="6" t="s">
        <v>18</v>
      </c>
    </row>
    <row r="10" spans="1:1" x14ac:dyDescent="0.25">
      <c r="A10" s="6" t="s">
        <v>19</v>
      </c>
    </row>
    <row r="11" spans="1:1" x14ac:dyDescent="0.25">
      <c r="A11" s="6" t="s">
        <v>20</v>
      </c>
    </row>
    <row r="12" spans="1:1" ht="39" x14ac:dyDescent="0.25">
      <c r="A12" s="1" t="s">
        <v>80</v>
      </c>
    </row>
    <row r="13" spans="1:1" x14ac:dyDescent="0.25">
      <c r="A13" s="6" t="s">
        <v>21</v>
      </c>
    </row>
    <row r="14" spans="1:1" x14ac:dyDescent="0.25">
      <c r="A14" s="6" t="s">
        <v>22</v>
      </c>
    </row>
    <row r="15" spans="1:1" x14ac:dyDescent="0.25">
      <c r="A15" s="6" t="s">
        <v>23</v>
      </c>
    </row>
    <row r="16" spans="1:1" x14ac:dyDescent="0.25">
      <c r="A16" s="6" t="s">
        <v>24</v>
      </c>
    </row>
    <row r="17" spans="1:1" x14ac:dyDescent="0.25">
      <c r="A17" s="6" t="s">
        <v>25</v>
      </c>
    </row>
    <row r="18" spans="1:1" x14ac:dyDescent="0.25">
      <c r="A18" s="6" t="s">
        <v>26</v>
      </c>
    </row>
    <row r="19" spans="1:1" x14ac:dyDescent="0.25">
      <c r="A19" s="6" t="s">
        <v>27</v>
      </c>
    </row>
    <row r="20" spans="1:1" x14ac:dyDescent="0.25">
      <c r="A20" s="6" t="s">
        <v>28</v>
      </c>
    </row>
    <row r="21" spans="1:1" x14ac:dyDescent="0.25">
      <c r="A21" s="6" t="s">
        <v>29</v>
      </c>
    </row>
    <row r="22" spans="1:1" x14ac:dyDescent="0.25">
      <c r="A22" s="6" t="s">
        <v>76</v>
      </c>
    </row>
    <row r="23" spans="1:1" x14ac:dyDescent="0.25">
      <c r="A23" s="6" t="s">
        <v>30</v>
      </c>
    </row>
    <row r="24" spans="1:1" x14ac:dyDescent="0.25">
      <c r="A24" s="6" t="s">
        <v>31</v>
      </c>
    </row>
    <row r="25" spans="1:1" x14ac:dyDescent="0.25">
      <c r="A25" s="6" t="s">
        <v>32</v>
      </c>
    </row>
    <row r="26" spans="1:1" x14ac:dyDescent="0.25">
      <c r="A26" s="6" t="s">
        <v>33</v>
      </c>
    </row>
    <row r="27" spans="1:1" x14ac:dyDescent="0.25">
      <c r="A27" s="6" t="s">
        <v>34</v>
      </c>
    </row>
    <row r="28" spans="1:1" x14ac:dyDescent="0.25">
      <c r="A28" s="6" t="s">
        <v>35</v>
      </c>
    </row>
    <row r="29" spans="1:1" x14ac:dyDescent="0.25">
      <c r="A29" s="6" t="s">
        <v>36</v>
      </c>
    </row>
    <row r="30" spans="1:1" x14ac:dyDescent="0.25">
      <c r="A30" s="6" t="s">
        <v>37</v>
      </c>
    </row>
    <row r="31" spans="1:1" x14ac:dyDescent="0.25">
      <c r="A31" s="6" t="s">
        <v>38</v>
      </c>
    </row>
    <row r="32" spans="1:1" x14ac:dyDescent="0.25">
      <c r="A32" s="6" t="s">
        <v>39</v>
      </c>
    </row>
    <row r="33" spans="1:1" x14ac:dyDescent="0.25">
      <c r="A33" s="6" t="s">
        <v>40</v>
      </c>
    </row>
    <row r="34" spans="1:1" x14ac:dyDescent="0.25">
      <c r="A34" s="6" t="s">
        <v>41</v>
      </c>
    </row>
    <row r="35" spans="1:1" x14ac:dyDescent="0.25">
      <c r="A35" s="6" t="s">
        <v>42</v>
      </c>
    </row>
    <row r="36" spans="1:1" x14ac:dyDescent="0.25">
      <c r="A36" s="6" t="s">
        <v>43</v>
      </c>
    </row>
    <row r="37" spans="1:1" x14ac:dyDescent="0.25">
      <c r="A37" s="6" t="s">
        <v>44</v>
      </c>
    </row>
    <row r="38" spans="1:1" x14ac:dyDescent="0.25">
      <c r="A38" s="6" t="s">
        <v>45</v>
      </c>
    </row>
    <row r="39" spans="1:1" x14ac:dyDescent="0.25">
      <c r="A39" s="6" t="s">
        <v>46</v>
      </c>
    </row>
    <row r="40" spans="1:1" x14ac:dyDescent="0.25">
      <c r="A40" s="6" t="s">
        <v>47</v>
      </c>
    </row>
    <row r="41" spans="1:1" x14ac:dyDescent="0.25">
      <c r="A41" s="2" t="s">
        <v>77</v>
      </c>
    </row>
    <row r="42" spans="1:1" x14ac:dyDescent="0.25">
      <c r="A42" s="1" t="s">
        <v>72</v>
      </c>
    </row>
    <row r="43" spans="1:1" x14ac:dyDescent="0.25">
      <c r="A43" s="1" t="s">
        <v>78</v>
      </c>
    </row>
    <row r="44" spans="1:1" x14ac:dyDescent="0.25">
      <c r="A44" s="7" t="s">
        <v>48</v>
      </c>
    </row>
    <row r="45" spans="1:1" x14ac:dyDescent="0.25">
      <c r="A45" s="6" t="s">
        <v>49</v>
      </c>
    </row>
    <row r="46" spans="1:1" x14ac:dyDescent="0.25">
      <c r="A46" s="6" t="s">
        <v>50</v>
      </c>
    </row>
    <row r="47" spans="1:1" x14ac:dyDescent="0.25">
      <c r="A47" s="6" t="s">
        <v>51</v>
      </c>
    </row>
    <row r="48" spans="1:1" x14ac:dyDescent="0.25">
      <c r="A48" s="6" t="s">
        <v>52</v>
      </c>
    </row>
    <row r="49" spans="1:1" x14ac:dyDescent="0.25">
      <c r="A49" s="6" t="s">
        <v>53</v>
      </c>
    </row>
    <row r="50" spans="1:1" x14ac:dyDescent="0.25">
      <c r="A50" s="6" t="s">
        <v>54</v>
      </c>
    </row>
    <row r="51" spans="1:1" x14ac:dyDescent="0.25">
      <c r="A51" s="6" t="s">
        <v>55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56</v>
      </c>
    </row>
    <row r="55" spans="1:1" x14ac:dyDescent="0.25">
      <c r="A55" s="6" t="s">
        <v>57</v>
      </c>
    </row>
    <row r="56" spans="1:1" x14ac:dyDescent="0.25">
      <c r="A56" s="6" t="s">
        <v>58</v>
      </c>
    </row>
    <row r="57" spans="1:1" x14ac:dyDescent="0.25">
      <c r="A57" s="6" t="s">
        <v>59</v>
      </c>
    </row>
    <row r="58" spans="1:1" x14ac:dyDescent="0.25">
      <c r="A58" s="6" t="s">
        <v>60</v>
      </c>
    </row>
    <row r="59" spans="1:1" x14ac:dyDescent="0.25">
      <c r="A59" s="2" t="s">
        <v>79</v>
      </c>
    </row>
    <row r="60" spans="1:1" x14ac:dyDescent="0.25">
      <c r="A60" s="1" t="s">
        <v>75</v>
      </c>
    </row>
    <row r="61" spans="1:1" x14ac:dyDescent="0.25">
      <c r="A61" s="7" t="s">
        <v>61</v>
      </c>
    </row>
    <row r="62" spans="1:1" x14ac:dyDescent="0.25">
      <c r="A62" s="6" t="s">
        <v>69</v>
      </c>
    </row>
    <row r="63" spans="1:1" x14ac:dyDescent="0.25">
      <c r="A63" s="8" t="s">
        <v>88</v>
      </c>
    </row>
    <row r="64" spans="1:1" x14ac:dyDescent="0.25">
      <c r="A64" s="6" t="s">
        <v>71</v>
      </c>
    </row>
    <row r="65" spans="1:1" x14ac:dyDescent="0.25">
      <c r="A65" s="6" t="s">
        <v>62</v>
      </c>
    </row>
    <row r="66" spans="1:1" x14ac:dyDescent="0.25">
      <c r="A66" s="6" t="s">
        <v>63</v>
      </c>
    </row>
    <row r="67" spans="1:1" x14ac:dyDescent="0.25">
      <c r="A67" s="6" t="s">
        <v>70</v>
      </c>
    </row>
    <row r="68" spans="1:1" x14ac:dyDescent="0.25">
      <c r="A68" s="6" t="s">
        <v>64</v>
      </c>
    </row>
    <row r="69" spans="1:1" x14ac:dyDescent="0.25">
      <c r="A69" s="6" t="s">
        <v>65</v>
      </c>
    </row>
    <row r="70" spans="1:1" x14ac:dyDescent="0.25">
      <c r="A70" s="6" t="s">
        <v>66</v>
      </c>
    </row>
    <row r="71" spans="1:1" x14ac:dyDescent="0.25">
      <c r="A71" s="6" t="s">
        <v>67</v>
      </c>
    </row>
    <row r="72" spans="1:1" x14ac:dyDescent="0.25">
      <c r="A72" s="6" t="s">
        <v>68</v>
      </c>
    </row>
  </sheetData>
  <sheetProtection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1:KD198"/>
  <sheetViews>
    <sheetView topLeftCell="A1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D198"/>
  <sheetViews>
    <sheetView topLeftCell="B25" zoomScale="86" zoomScaleNormal="93" zoomScalePageLayoutView="93" workbookViewId="0">
      <selection activeCell="H46" sqref="H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119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1"/>
      <c r="J17" s="165" t="s">
        <v>82</v>
      </c>
      <c r="K17" s="166"/>
      <c r="L17" s="167"/>
      <c r="M17" s="41"/>
      <c r="N17" s="165" t="s">
        <v>2</v>
      </c>
      <c r="O17" s="166"/>
      <c r="P17" s="167"/>
      <c r="Q17" s="41"/>
      <c r="R17" s="158" t="s">
        <v>3</v>
      </c>
      <c r="S17" s="41"/>
      <c r="T17" s="158" t="s">
        <v>6</v>
      </c>
      <c r="U17" s="41"/>
      <c r="V17" s="158" t="s">
        <v>90</v>
      </c>
      <c r="W17" s="41"/>
      <c r="X17" s="158" t="s">
        <v>4</v>
      </c>
      <c r="Y17" s="41"/>
      <c r="Z17" s="158" t="s">
        <v>7</v>
      </c>
      <c r="AA17" s="41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1"/>
      <c r="F19" s="47" t="s">
        <v>1</v>
      </c>
      <c r="G19" s="41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1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562794</v>
      </c>
      <c r="G21" s="127"/>
      <c r="H21" s="3">
        <v>35957</v>
      </c>
      <c r="I21" s="127"/>
      <c r="J21" s="191">
        <v>57503</v>
      </c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656254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1184829</v>
      </c>
      <c r="G23" s="127"/>
      <c r="H23" s="3">
        <v>75700</v>
      </c>
      <c r="I23" s="127"/>
      <c r="J23" s="191">
        <v>193280</v>
      </c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1453809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0</v>
      </c>
      <c r="G25" s="127"/>
      <c r="H25" s="3">
        <v>0</v>
      </c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0</v>
      </c>
      <c r="G27" s="127"/>
      <c r="H27" s="3">
        <v>0</v>
      </c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177724</v>
      </c>
      <c r="G29" s="127"/>
      <c r="H29" s="3">
        <v>11354</v>
      </c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189078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1036726</v>
      </c>
      <c r="G31" s="127"/>
      <c r="H31" s="3">
        <v>66242</v>
      </c>
      <c r="I31" s="127"/>
      <c r="J31" s="191"/>
      <c r="K31" s="192"/>
      <c r="L31" s="193"/>
      <c r="M31" s="127"/>
      <c r="N31" s="191">
        <v>13137</v>
      </c>
      <c r="O31" s="192"/>
      <c r="P31" s="193"/>
      <c r="Q31" s="127"/>
      <c r="R31" s="3">
        <v>206130</v>
      </c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1322235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3"/>
      <c r="G34" s="10"/>
      <c r="H34" s="63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2962073</v>
      </c>
      <c r="G35" s="21"/>
      <c r="H35" s="68">
        <f>SUM(H21:H33)</f>
        <v>189253</v>
      </c>
      <c r="I35" s="57"/>
      <c r="J35" s="194">
        <f>SUM(J21:L33)</f>
        <v>250783</v>
      </c>
      <c r="K35" s="195"/>
      <c r="L35" s="196"/>
      <c r="M35" s="57"/>
      <c r="N35" s="194">
        <f>SUM(N21:P33)</f>
        <v>13137</v>
      </c>
      <c r="O35" s="195"/>
      <c r="P35" s="196"/>
      <c r="Q35" s="57"/>
      <c r="R35" s="67">
        <f>SUM(R21:R33)</f>
        <v>206130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3621376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1"/>
      <c r="F40" s="158" t="s">
        <v>104</v>
      </c>
      <c r="G40" s="41"/>
      <c r="H40" s="178" t="s">
        <v>103</v>
      </c>
      <c r="I40" s="179"/>
      <c r="J40" s="180"/>
      <c r="K40" s="41"/>
      <c r="L40" s="178" t="s">
        <v>106</v>
      </c>
      <c r="M40" s="179"/>
      <c r="N40" s="180"/>
      <c r="O40" s="42"/>
      <c r="R40" s="181"/>
      <c r="S40" s="181"/>
      <c r="T40" s="181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28"/>
    </row>
    <row r="42" spans="1:37" ht="13.5" thickBot="1" x14ac:dyDescent="0.25">
      <c r="A42" s="11"/>
      <c r="B42" s="40"/>
      <c r="C42" s="80"/>
      <c r="D42" s="81"/>
      <c r="E42" s="41"/>
      <c r="F42" s="160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1"/>
      <c r="S42" s="181"/>
      <c r="T42" s="181"/>
      <c r="U42" s="41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5.95" customHeight="1" x14ac:dyDescent="0.2">
      <c r="A44" s="84"/>
      <c r="B44" s="85"/>
      <c r="C44" s="52" t="s">
        <v>112</v>
      </c>
      <c r="D44" s="53"/>
      <c r="E44" s="83"/>
      <c r="F44" s="3">
        <v>3199895</v>
      </c>
      <c r="G44" s="127"/>
      <c r="H44" s="3">
        <v>237823</v>
      </c>
      <c r="I44" s="86"/>
      <c r="J44" s="87">
        <f>IFERROR(H44/F44,"")</f>
        <v>7.4322126194765761E-2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52" t="s">
        <v>111</v>
      </c>
      <c r="D46" s="53"/>
      <c r="E46" s="83"/>
      <c r="F46" s="3">
        <v>199212</v>
      </c>
      <c r="G46" s="127"/>
      <c r="H46" s="3">
        <v>9960</v>
      </c>
      <c r="I46" s="105"/>
      <c r="J46" s="87">
        <f>IFERROR(H46/F46,"")</f>
        <v>4.9996988133244984E-2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3399107</v>
      </c>
      <c r="G48" s="21"/>
      <c r="H48" s="67">
        <f>SUM(H44:H46)</f>
        <v>247783</v>
      </c>
      <c r="I48" s="83"/>
      <c r="J48" s="87">
        <f>IFERROR(H48/F48,"")</f>
        <v>7.2896498992235312E-2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1"/>
      <c r="J53" s="165" t="s">
        <v>82</v>
      </c>
      <c r="K53" s="166"/>
      <c r="L53" s="167"/>
      <c r="M53" s="41"/>
      <c r="N53" s="165" t="s">
        <v>2</v>
      </c>
      <c r="O53" s="166"/>
      <c r="P53" s="167"/>
      <c r="Q53" s="41"/>
      <c r="R53" s="158" t="s">
        <v>3</v>
      </c>
      <c r="S53" s="41"/>
      <c r="T53" s="158" t="s">
        <v>6</v>
      </c>
      <c r="U53" s="41"/>
      <c r="V53" s="158" t="s">
        <v>90</v>
      </c>
      <c r="W53" s="41"/>
      <c r="X53" s="158" t="s">
        <v>4</v>
      </c>
      <c r="Y53" s="41"/>
      <c r="Z53" s="158" t="s">
        <v>7</v>
      </c>
      <c r="AA53" s="41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1"/>
      <c r="F55" s="47" t="s">
        <v>1</v>
      </c>
      <c r="G55" s="41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1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1036725</v>
      </c>
      <c r="G58" s="127"/>
      <c r="H58" s="3">
        <v>66238</v>
      </c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1102963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1036725</v>
      </c>
      <c r="G60" s="127"/>
      <c r="H60" s="3">
        <v>66238</v>
      </c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1102963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444307</v>
      </c>
      <c r="G62" s="127"/>
      <c r="H62" s="3">
        <v>28388</v>
      </c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472695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296207</v>
      </c>
      <c r="G64" s="127"/>
      <c r="H64" s="3">
        <v>18925</v>
      </c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315132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148104</v>
      </c>
      <c r="G66" s="127"/>
      <c r="H66" s="3">
        <v>9463</v>
      </c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157567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3"/>
      <c r="G67" s="10"/>
      <c r="H67" s="63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2962068</v>
      </c>
      <c r="G68" s="21"/>
      <c r="H68" s="68">
        <f>SUM(H58:H66)</f>
        <v>189252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3151320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  <mergeCell ref="AB17:AB19"/>
    <mergeCell ref="J21:L21"/>
    <mergeCell ref="J23:L23"/>
    <mergeCell ref="J25:L25"/>
    <mergeCell ref="J17:L19"/>
    <mergeCell ref="N17:P19"/>
    <mergeCell ref="N25:P25"/>
    <mergeCell ref="X53:X55"/>
    <mergeCell ref="Z53:Z55"/>
    <mergeCell ref="R17:R19"/>
    <mergeCell ref="R48:T48"/>
    <mergeCell ref="R40:T42"/>
    <mergeCell ref="V53:V55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KD198"/>
  <sheetViews>
    <sheetView topLeftCell="D1" zoomScale="86" zoomScaleNormal="93" zoomScalePageLayoutView="93" workbookViewId="0">
      <selection activeCell="L46" sqref="L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554258</v>
      </c>
      <c r="G21" s="127"/>
      <c r="H21" s="3">
        <v>93430</v>
      </c>
      <c r="I21" s="127"/>
      <c r="J21" s="191">
        <v>126029</v>
      </c>
      <c r="K21" s="192"/>
      <c r="L21" s="193"/>
      <c r="M21" s="127"/>
      <c r="N21" s="191"/>
      <c r="O21" s="192"/>
      <c r="P21" s="193"/>
      <c r="Q21" s="127"/>
      <c r="R21" s="3">
        <v>1238</v>
      </c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774955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907338</v>
      </c>
      <c r="G23" s="127"/>
      <c r="H23" s="3">
        <v>48258</v>
      </c>
      <c r="I23" s="127"/>
      <c r="J23" s="191">
        <v>154173</v>
      </c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1109769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5000</v>
      </c>
      <c r="G25" s="127"/>
      <c r="H25" s="3">
        <v>0</v>
      </c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5000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420015</v>
      </c>
      <c r="G27" s="127"/>
      <c r="H27" s="3">
        <v>8000</v>
      </c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428015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10000</v>
      </c>
      <c r="G29" s="127"/>
      <c r="H29" s="3">
        <v>0</v>
      </c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10000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509197</v>
      </c>
      <c r="G31" s="127"/>
      <c r="H31" s="3">
        <v>40038</v>
      </c>
      <c r="I31" s="127"/>
      <c r="J31" s="191"/>
      <c r="K31" s="192"/>
      <c r="L31" s="193"/>
      <c r="M31" s="127"/>
      <c r="N31" s="191">
        <v>13137</v>
      </c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562372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0</v>
      </c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2405808</v>
      </c>
      <c r="G35" s="21"/>
      <c r="H35" s="68">
        <f>SUM(H21:H33)</f>
        <v>189726</v>
      </c>
      <c r="I35" s="57"/>
      <c r="J35" s="194">
        <f>SUM(J21:L33)</f>
        <v>280202</v>
      </c>
      <c r="K35" s="195"/>
      <c r="L35" s="196"/>
      <c r="M35" s="57"/>
      <c r="N35" s="194">
        <f>SUM(N21:P33)</f>
        <v>13137</v>
      </c>
      <c r="O35" s="195"/>
      <c r="P35" s="196"/>
      <c r="Q35" s="57"/>
      <c r="R35" s="67">
        <f>SUM(R21:R33)</f>
        <v>1238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2890111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2588972</v>
      </c>
      <c r="G44" s="127"/>
      <c r="H44" s="3">
        <v>183164</v>
      </c>
      <c r="I44" s="86"/>
      <c r="J44" s="87">
        <f>IFERROR(H44/F44,"")</f>
        <v>7.0747771702436332E-2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199212</v>
      </c>
      <c r="G46" s="127"/>
      <c r="H46" s="3">
        <v>9486</v>
      </c>
      <c r="I46" s="105"/>
      <c r="J46" s="87">
        <f>IFERROR(H46/F46,"")</f>
        <v>4.7617613396783325E-2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2788184</v>
      </c>
      <c r="G48" s="21"/>
      <c r="H48" s="67">
        <f>SUM(H44:H46)</f>
        <v>192650</v>
      </c>
      <c r="I48" s="83"/>
      <c r="J48" s="87">
        <f>IFERROR(H48/F48,"")</f>
        <v>6.909515297412222E-2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818805</v>
      </c>
      <c r="G58" s="127"/>
      <c r="H58" s="3">
        <v>63103</v>
      </c>
      <c r="I58" s="127"/>
      <c r="J58" s="191">
        <v>75000</v>
      </c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956908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818805</v>
      </c>
      <c r="G60" s="127"/>
      <c r="H60" s="3">
        <v>47103</v>
      </c>
      <c r="I60" s="127"/>
      <c r="J60" s="191">
        <v>75202</v>
      </c>
      <c r="K60" s="192"/>
      <c r="L60" s="193"/>
      <c r="M60" s="127"/>
      <c r="N60" s="191">
        <v>11137</v>
      </c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952247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818805</v>
      </c>
      <c r="G62" s="127"/>
      <c r="H62" s="3">
        <v>8903</v>
      </c>
      <c r="I62" s="127"/>
      <c r="J62" s="191">
        <v>65000</v>
      </c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892708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>
        <v>58314</v>
      </c>
      <c r="I64" s="127"/>
      <c r="J64" s="191">
        <v>45000</v>
      </c>
      <c r="K64" s="192"/>
      <c r="L64" s="193"/>
      <c r="M64" s="127"/>
      <c r="N64" s="191">
        <v>2000</v>
      </c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105314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>
        <v>12303</v>
      </c>
      <c r="I66" s="127"/>
      <c r="J66" s="191">
        <v>20000</v>
      </c>
      <c r="K66" s="192"/>
      <c r="L66" s="193"/>
      <c r="M66" s="127"/>
      <c r="N66" s="191"/>
      <c r="O66" s="192"/>
      <c r="P66" s="193"/>
      <c r="Q66" s="127"/>
      <c r="R66" s="3">
        <v>1238</v>
      </c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33541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2456415</v>
      </c>
      <c r="G68" s="21"/>
      <c r="H68" s="68">
        <f>SUM(H58:H66)</f>
        <v>189726</v>
      </c>
      <c r="I68" s="57"/>
      <c r="J68" s="194">
        <f>SUM(J58:L66)</f>
        <v>280202</v>
      </c>
      <c r="K68" s="195"/>
      <c r="L68" s="196"/>
      <c r="M68" s="57"/>
      <c r="N68" s="194">
        <f>SUM(N58:P66)</f>
        <v>13137</v>
      </c>
      <c r="O68" s="195"/>
      <c r="P68" s="196"/>
      <c r="Q68" s="57"/>
      <c r="R68" s="67">
        <f>SUM(R58:R66)</f>
        <v>1238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2940718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KD198"/>
  <sheetViews>
    <sheetView tabSelected="1" topLeftCell="D2" zoomScale="86" zoomScaleNormal="93" zoomScalePageLayoutView="93" workbookViewId="0">
      <selection activeCell="J66" sqref="J66:L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123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>
        <v>75525</v>
      </c>
      <c r="G21" s="127"/>
      <c r="H21" s="3">
        <v>75600</v>
      </c>
      <c r="I21" s="127"/>
      <c r="J21" s="191"/>
      <c r="K21" s="192"/>
      <c r="L21" s="193"/>
      <c r="M21" s="127"/>
      <c r="N21" s="191">
        <v>18178</v>
      </c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169303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>
        <v>1094973</v>
      </c>
      <c r="G23" s="127"/>
      <c r="H23" s="3">
        <v>50000</v>
      </c>
      <c r="I23" s="127"/>
      <c r="J23" s="191"/>
      <c r="K23" s="192"/>
      <c r="L23" s="193"/>
      <c r="M23" s="127"/>
      <c r="N23" s="191">
        <v>163604</v>
      </c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1308577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>
        <v>38491</v>
      </c>
      <c r="G25" s="127"/>
      <c r="H25" s="3">
        <v>10525</v>
      </c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49016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>
        <v>25753</v>
      </c>
      <c r="G27" s="127"/>
      <c r="H27" s="3">
        <v>7525</v>
      </c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33278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>
        <v>22543</v>
      </c>
      <c r="G29" s="127"/>
      <c r="H29" s="3">
        <v>15525</v>
      </c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38068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>
        <v>25750</v>
      </c>
      <c r="G31" s="127"/>
      <c r="H31" s="3">
        <v>20000</v>
      </c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45750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>
        <v>0</v>
      </c>
      <c r="G33" s="127"/>
      <c r="H33" s="3">
        <v>20037</v>
      </c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20037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1283035</v>
      </c>
      <c r="G35" s="21"/>
      <c r="H35" s="68">
        <f>SUM(H21:H33)</f>
        <v>199212</v>
      </c>
      <c r="I35" s="57"/>
      <c r="J35" s="194">
        <f>SUM(J21:L33)</f>
        <v>0</v>
      </c>
      <c r="K35" s="195"/>
      <c r="L35" s="196"/>
      <c r="M35" s="57"/>
      <c r="N35" s="194">
        <f>SUM(N21:P33)</f>
        <v>181782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1664029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>
        <v>1283035</v>
      </c>
      <c r="G44" s="127"/>
      <c r="H44" s="3">
        <v>64152</v>
      </c>
      <c r="I44" s="86"/>
      <c r="J44" s="87">
        <f>IFERROR(H44/F44,"")</f>
        <v>5.0000194850491217E-2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1999212</v>
      </c>
      <c r="G46" s="127"/>
      <c r="H46" s="3">
        <v>9961</v>
      </c>
      <c r="I46" s="105"/>
      <c r="J46" s="87">
        <f>IFERROR(H46/F46,"")</f>
        <v>4.98246309045764E-3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3282247</v>
      </c>
      <c r="G48" s="21"/>
      <c r="H48" s="67">
        <f>SUM(H44:H46)</f>
        <v>74113</v>
      </c>
      <c r="I48" s="83"/>
      <c r="J48" s="87">
        <f>IFERROR(H48/F48,"")</f>
        <v>2.2579958181087531E-2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>
        <v>544821</v>
      </c>
      <c r="G58" s="127"/>
      <c r="H58" s="3">
        <v>75525</v>
      </c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620346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>
        <v>544820</v>
      </c>
      <c r="G60" s="127"/>
      <c r="H60" s="3">
        <v>50487</v>
      </c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595307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>
        <v>55575</v>
      </c>
      <c r="G62" s="127"/>
      <c r="H62" s="3">
        <v>20000</v>
      </c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75575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>
        <v>92244</v>
      </c>
      <c r="G64" s="127"/>
      <c r="H64" s="3">
        <v>40000</v>
      </c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132244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>
        <v>45575</v>
      </c>
      <c r="G66" s="127"/>
      <c r="H66" s="3">
        <v>13200</v>
      </c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58775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1283035</v>
      </c>
      <c r="G68" s="21"/>
      <c r="H68" s="68">
        <f>SUM(H58:H66)</f>
        <v>199212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1482247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KD198"/>
  <sheetViews>
    <sheetView topLeftCell="A10" zoomScale="86" zoomScaleNormal="93" zoomScalePageLayoutView="93" workbookViewId="0">
      <selection activeCell="J58" sqref="J58:L5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121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>
        <v>189252</v>
      </c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189252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189252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189252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199212</v>
      </c>
      <c r="G46" s="127"/>
      <c r="H46" s="3">
        <v>9960</v>
      </c>
      <c r="I46" s="105"/>
      <c r="J46" s="87">
        <f>IFERROR(H46/F46,"")</f>
        <v>4.9996988133244984E-2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199212</v>
      </c>
      <c r="G48" s="21"/>
      <c r="H48" s="67">
        <f>SUM(H44:H46)</f>
        <v>9960</v>
      </c>
      <c r="I48" s="83"/>
      <c r="J48" s="87">
        <f>IFERROR(H48/F48,"")</f>
        <v>4.9996988133244984E-2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>
        <v>37850</v>
      </c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37850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>
        <v>37850</v>
      </c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37850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>
        <v>37850</v>
      </c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37850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>
        <v>37850</v>
      </c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37850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>
        <v>37850</v>
      </c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37850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189250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189250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KD198"/>
  <sheetViews>
    <sheetView topLeftCell="D1" zoomScale="86" zoomScaleNormal="93" zoomScalePageLayoutView="93" workbookViewId="0">
      <selection activeCell="J58" sqref="J58:L5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 t="s">
        <v>122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>
        <v>189252</v>
      </c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189252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189252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189252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>
        <v>199212</v>
      </c>
      <c r="G46" s="127"/>
      <c r="H46" s="3">
        <v>9960</v>
      </c>
      <c r="I46" s="105"/>
      <c r="J46" s="87">
        <f>IFERROR(H46/F46,"")</f>
        <v>4.9996988133244984E-2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199212</v>
      </c>
      <c r="G48" s="21"/>
      <c r="H48" s="67">
        <f>SUM(H44:H46)</f>
        <v>9960</v>
      </c>
      <c r="I48" s="83"/>
      <c r="J48" s="87">
        <f>IFERROR(H48/F48,"")</f>
        <v>4.9996988133244984E-2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>
        <v>37850</v>
      </c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37850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>
        <v>37850</v>
      </c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37850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>
        <v>37850</v>
      </c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37850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>
        <v>37850</v>
      </c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37850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>
        <v>37850</v>
      </c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37850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189250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189250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14062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5.85546875" style="10" customWidth="1"/>
    <col min="27" max="27" width="1.28515625" style="11" customWidth="1"/>
    <col min="28" max="28" width="14" style="10" customWidth="1"/>
    <col min="29" max="29" width="2" style="11" customWidth="1"/>
    <col min="30" max="30" width="0.85546875" style="11" customWidth="1"/>
    <col min="31" max="31" width="11.42578125" style="10" hidden="1" customWidth="1"/>
    <col min="32" max="32" width="0.85546875" style="11" hidden="1" customWidth="1"/>
    <col min="33" max="33" width="11.42578125" style="10" hidden="1" customWidth="1"/>
    <col min="34" max="34" width="0.85546875" style="11" hidden="1" customWidth="1"/>
    <col min="35" max="35" width="11.42578125" style="12" hidden="1" customWidth="1"/>
    <col min="36" max="37" width="0.85546875" style="11" hidden="1" customWidth="1"/>
    <col min="38" max="290" width="9.140625" style="10" hidden="1" customWidth="1"/>
    <col min="291" max="16384" width="8.7109375" style="10" hidden="1"/>
  </cols>
  <sheetData>
    <row r="1" spans="1:37" ht="15" x14ac:dyDescent="0.2"/>
    <row r="2" spans="1:37" ht="30" customHeight="1" x14ac:dyDescent="0.2">
      <c r="D2" s="185" t="s">
        <v>105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37" ht="36.950000000000003" customHeight="1" x14ac:dyDescent="0.2"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7" ht="15" x14ac:dyDescent="0.2"/>
    <row r="5" spans="1:37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.1" customHeight="1" x14ac:dyDescent="0.2">
      <c r="A6" s="19"/>
      <c r="B6" s="186"/>
      <c r="C6" s="186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4.95" customHeight="1" x14ac:dyDescent="0.2">
      <c r="A11" s="13"/>
      <c r="B11" s="13"/>
      <c r="C11" s="26" t="s">
        <v>110</v>
      </c>
      <c r="D11" s="200" t="str">
        <f>Summary!D11:O11</f>
        <v>Foothill-DeAnza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2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.95" customHeight="1" x14ac:dyDescent="0.2">
      <c r="A13" s="13"/>
      <c r="B13" s="13"/>
      <c r="C13" s="26" t="s">
        <v>91</v>
      </c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2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2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2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90</v>
      </c>
      <c r="W17" s="44"/>
      <c r="X17" s="158" t="s">
        <v>4</v>
      </c>
      <c r="Y17" s="44"/>
      <c r="Z17" s="158" t="s">
        <v>7</v>
      </c>
      <c r="AA17" s="44"/>
      <c r="AB17" s="158" t="s">
        <v>0</v>
      </c>
      <c r="AC17" s="42"/>
    </row>
    <row r="18" spans="1:37" ht="5.0999999999999996" customHeight="1" x14ac:dyDescent="0.2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B18" s="159"/>
      <c r="AC18" s="42"/>
    </row>
    <row r="19" spans="1:37" s="45" customFormat="1" ht="29.1" customHeight="1" thickBot="1" x14ac:dyDescent="0.2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B19" s="160"/>
      <c r="AC19" s="48"/>
      <c r="AD19" s="44"/>
    </row>
    <row r="20" spans="1:37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.100000000000001" customHeight="1" x14ac:dyDescent="0.2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1"/>
      <c r="K21" s="192"/>
      <c r="L21" s="193"/>
      <c r="M21" s="127"/>
      <c r="N21" s="191"/>
      <c r="O21" s="192"/>
      <c r="P21" s="193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.0999999999999996" customHeight="1" x14ac:dyDescent="0.2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.100000000000001" customHeight="1" x14ac:dyDescent="0.2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1"/>
      <c r="K23" s="192"/>
      <c r="L23" s="193"/>
      <c r="M23" s="127"/>
      <c r="N23" s="191"/>
      <c r="O23" s="192"/>
      <c r="P23" s="193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.0999999999999996" customHeight="1" x14ac:dyDescent="0.2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.100000000000001" customHeight="1" x14ac:dyDescent="0.2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1"/>
      <c r="K25" s="192"/>
      <c r="L25" s="193"/>
      <c r="M25" s="127"/>
      <c r="N25" s="191"/>
      <c r="O25" s="192"/>
      <c r="P25" s="193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.0999999999999996" customHeight="1" x14ac:dyDescent="0.2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.100000000000001" customHeight="1" x14ac:dyDescent="0.2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1"/>
      <c r="K27" s="192"/>
      <c r="L27" s="193"/>
      <c r="M27" s="127"/>
      <c r="N27" s="191"/>
      <c r="O27" s="192"/>
      <c r="P27" s="193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.0999999999999996" customHeight="1" x14ac:dyDescent="0.2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.100000000000001" customHeight="1" x14ac:dyDescent="0.2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1"/>
      <c r="K29" s="192"/>
      <c r="L29" s="193"/>
      <c r="M29" s="127"/>
      <c r="N29" s="191"/>
      <c r="O29" s="192"/>
      <c r="P29" s="193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.0999999999999996" customHeight="1" x14ac:dyDescent="0.2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.100000000000001" customHeight="1" x14ac:dyDescent="0.2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1"/>
      <c r="K31" s="192"/>
      <c r="L31" s="193"/>
      <c r="M31" s="127"/>
      <c r="N31" s="191"/>
      <c r="O31" s="192"/>
      <c r="P31" s="193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.0999999999999996" customHeight="1" x14ac:dyDescent="0.2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.100000000000001" customHeight="1" x14ac:dyDescent="0.2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1"/>
      <c r="K33" s="192"/>
      <c r="L33" s="193"/>
      <c r="M33" s="127"/>
      <c r="N33" s="191"/>
      <c r="O33" s="192"/>
      <c r="P33" s="193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.0999999999999996" customHeight="1" thickBot="1" x14ac:dyDescent="0.25">
      <c r="A34" s="13"/>
      <c r="B34" s="49"/>
      <c r="C34" s="146"/>
      <c r="D34" s="146"/>
      <c r="E34" s="14"/>
      <c r="F34" s="64"/>
      <c r="G34" s="10"/>
      <c r="H34" s="64"/>
      <c r="I34" s="10"/>
      <c r="J34" s="147"/>
      <c r="K34" s="147"/>
      <c r="L34" s="147"/>
      <c r="M34" s="10"/>
      <c r="N34" s="147"/>
      <c r="O34" s="147"/>
      <c r="P34" s="147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.100000000000001" customHeight="1" x14ac:dyDescent="0.2">
      <c r="A35" s="19"/>
      <c r="B35" s="51"/>
      <c r="C35" s="148" t="s">
        <v>0</v>
      </c>
      <c r="D35" s="149"/>
      <c r="E35" s="57"/>
      <c r="F35" s="67">
        <f>SUM(F21:F33)</f>
        <v>0</v>
      </c>
      <c r="G35" s="21"/>
      <c r="H35" s="68">
        <f>SUM(H21:H33)</f>
        <v>0</v>
      </c>
      <c r="I35" s="57"/>
      <c r="J35" s="194">
        <f>SUM(J21:L33)</f>
        <v>0</v>
      </c>
      <c r="K35" s="195"/>
      <c r="L35" s="196"/>
      <c r="M35" s="57"/>
      <c r="N35" s="194">
        <f>SUM(N21:P33)</f>
        <v>0</v>
      </c>
      <c r="O35" s="195"/>
      <c r="P35" s="196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.1" customHeight="1" x14ac:dyDescent="0.2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.1" customHeight="1" x14ac:dyDescent="0.2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2">
      <c r="A40" s="9"/>
      <c r="B40" s="40"/>
      <c r="C40" s="76"/>
      <c r="D40" s="77"/>
      <c r="E40" s="44"/>
      <c r="F40" s="158" t="s">
        <v>104</v>
      </c>
      <c r="G40" s="44"/>
      <c r="H40" s="178" t="s">
        <v>103</v>
      </c>
      <c r="I40" s="179"/>
      <c r="J40" s="180"/>
      <c r="K40" s="44"/>
      <c r="L40" s="178" t="s">
        <v>106</v>
      </c>
      <c r="M40" s="179"/>
      <c r="N40" s="180"/>
      <c r="O40" s="42"/>
      <c r="R40" s="181"/>
      <c r="S40" s="181"/>
      <c r="T40" s="181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.0999999999999996" customHeight="1" x14ac:dyDescent="0.2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1"/>
      <c r="S41" s="181"/>
      <c r="T41" s="181"/>
      <c r="U41" s="15"/>
      <c r="V41" s="135"/>
    </row>
    <row r="42" spans="1:37" ht="13.5" thickBot="1" x14ac:dyDescent="0.25">
      <c r="A42" s="11"/>
      <c r="B42" s="40"/>
      <c r="C42" s="80"/>
      <c r="D42" s="81"/>
      <c r="E42" s="44"/>
      <c r="F42" s="160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1"/>
      <c r="S42" s="181"/>
      <c r="T42" s="181"/>
      <c r="U42" s="44"/>
      <c r="V42" s="82"/>
    </row>
    <row r="43" spans="1:37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5.95" customHeight="1" x14ac:dyDescent="0.2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.0999999999999996" customHeight="1" x14ac:dyDescent="0.2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5.95" customHeight="1" x14ac:dyDescent="0.2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.0999999999999996" customHeight="1" thickBot="1" x14ac:dyDescent="0.25">
      <c r="A47" s="94"/>
      <c r="B47" s="95"/>
      <c r="C47" s="146"/>
      <c r="D47" s="146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5.95" customHeight="1" x14ac:dyDescent="0.2">
      <c r="A48" s="84"/>
      <c r="B48" s="85"/>
      <c r="C48" s="148" t="s">
        <v>0</v>
      </c>
      <c r="D48" s="149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7"/>
      <c r="S48" s="177"/>
      <c r="T48" s="177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.1" customHeight="1" x14ac:dyDescent="0.2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.1" customHeight="1" x14ac:dyDescent="0.2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.100000000000001" customHeight="1" x14ac:dyDescent="0.2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6" customHeight="1" x14ac:dyDescent="0.2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90</v>
      </c>
      <c r="W53" s="44"/>
      <c r="X53" s="158" t="s">
        <v>4</v>
      </c>
      <c r="Y53" s="44"/>
      <c r="Z53" s="158" t="s">
        <v>7</v>
      </c>
      <c r="AA53" s="44"/>
      <c r="AB53" s="158" t="s">
        <v>0</v>
      </c>
      <c r="AC53" s="42"/>
      <c r="AF53" s="10"/>
      <c r="AH53" s="10"/>
      <c r="AI53" s="10"/>
      <c r="AJ53" s="10"/>
      <c r="AK53" s="10"/>
    </row>
    <row r="54" spans="1:37" ht="5.0999999999999996" customHeight="1" x14ac:dyDescent="0.2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B54" s="159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2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B55" s="160"/>
      <c r="AC55" s="48"/>
      <c r="AD55" s="44"/>
    </row>
    <row r="56" spans="1:37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.100000000000001" customHeight="1" x14ac:dyDescent="0.2">
      <c r="B58" s="51"/>
      <c r="C58" s="153" t="s">
        <v>96</v>
      </c>
      <c r="D58" s="154" t="s">
        <v>83</v>
      </c>
      <c r="E58" s="21"/>
      <c r="F58" s="3"/>
      <c r="G58" s="127"/>
      <c r="H58" s="3"/>
      <c r="I58" s="127"/>
      <c r="J58" s="191"/>
      <c r="K58" s="192"/>
      <c r="L58" s="193"/>
      <c r="M58" s="127"/>
      <c r="N58" s="191"/>
      <c r="O58" s="192"/>
      <c r="P58" s="193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.0999999999999996" customHeight="1" x14ac:dyDescent="0.2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.100000000000001" customHeight="1" x14ac:dyDescent="0.2">
      <c r="B60" s="51"/>
      <c r="C60" s="153" t="s">
        <v>97</v>
      </c>
      <c r="D60" s="154" t="s">
        <v>84</v>
      </c>
      <c r="E60" s="21"/>
      <c r="F60" s="3"/>
      <c r="G60" s="127"/>
      <c r="H60" s="3"/>
      <c r="I60" s="127"/>
      <c r="J60" s="191"/>
      <c r="K60" s="192"/>
      <c r="L60" s="193"/>
      <c r="M60" s="127"/>
      <c r="N60" s="191"/>
      <c r="O60" s="192"/>
      <c r="P60" s="193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.0999999999999996" customHeight="1" x14ac:dyDescent="0.2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.100000000000001" customHeight="1" x14ac:dyDescent="0.2">
      <c r="B62" s="51"/>
      <c r="C62" s="153" t="s">
        <v>98</v>
      </c>
      <c r="D62" s="154" t="s">
        <v>85</v>
      </c>
      <c r="E62" s="21"/>
      <c r="F62" s="3"/>
      <c r="G62" s="127"/>
      <c r="H62" s="3"/>
      <c r="I62" s="127"/>
      <c r="J62" s="191"/>
      <c r="K62" s="192"/>
      <c r="L62" s="193"/>
      <c r="M62" s="127"/>
      <c r="N62" s="191"/>
      <c r="O62" s="192"/>
      <c r="P62" s="193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.0999999999999996" customHeight="1" x14ac:dyDescent="0.2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.100000000000001" customHeight="1" x14ac:dyDescent="0.2">
      <c r="B64" s="51"/>
      <c r="C64" s="153" t="s">
        <v>99</v>
      </c>
      <c r="D64" s="154" t="s">
        <v>86</v>
      </c>
      <c r="E64" s="21"/>
      <c r="F64" s="3"/>
      <c r="G64" s="127"/>
      <c r="H64" s="3"/>
      <c r="I64" s="127"/>
      <c r="J64" s="191"/>
      <c r="K64" s="192"/>
      <c r="L64" s="193"/>
      <c r="M64" s="127"/>
      <c r="N64" s="191"/>
      <c r="O64" s="192"/>
      <c r="P64" s="193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.0999999999999996" customHeight="1" x14ac:dyDescent="0.2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.100000000000001" customHeight="1" x14ac:dyDescent="0.2">
      <c r="A66" s="9"/>
      <c r="B66" s="51"/>
      <c r="C66" s="153" t="s">
        <v>100</v>
      </c>
      <c r="D66" s="154" t="s">
        <v>87</v>
      </c>
      <c r="E66" s="21"/>
      <c r="F66" s="3"/>
      <c r="G66" s="127"/>
      <c r="H66" s="3"/>
      <c r="I66" s="127"/>
      <c r="J66" s="191"/>
      <c r="K66" s="192"/>
      <c r="L66" s="193"/>
      <c r="M66" s="127"/>
      <c r="N66" s="191"/>
      <c r="O66" s="192"/>
      <c r="P66" s="193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.0999999999999996" customHeight="1" thickBot="1" x14ac:dyDescent="0.25">
      <c r="A67" s="13"/>
      <c r="B67" s="49"/>
      <c r="C67" s="146"/>
      <c r="D67" s="146"/>
      <c r="E67" s="14"/>
      <c r="F67" s="64"/>
      <c r="G67" s="10"/>
      <c r="H67" s="64"/>
      <c r="I67" s="10"/>
      <c r="J67" s="147"/>
      <c r="K67" s="147"/>
      <c r="L67" s="147"/>
      <c r="M67" s="10"/>
      <c r="N67" s="147"/>
      <c r="O67" s="147"/>
      <c r="P67" s="147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.100000000000001" customHeight="1" x14ac:dyDescent="0.2">
      <c r="A68" s="124"/>
      <c r="B68" s="125"/>
      <c r="C68" s="148" t="s">
        <v>0</v>
      </c>
      <c r="D68" s="149"/>
      <c r="E68" s="57"/>
      <c r="F68" s="67">
        <f>SUM(F58:F66)</f>
        <v>0</v>
      </c>
      <c r="G68" s="21"/>
      <c r="H68" s="68">
        <f>SUM(H58:H66)</f>
        <v>0</v>
      </c>
      <c r="I68" s="57"/>
      <c r="J68" s="194">
        <f>SUM(J58:L66)</f>
        <v>0</v>
      </c>
      <c r="K68" s="195"/>
      <c r="L68" s="196"/>
      <c r="M68" s="57"/>
      <c r="N68" s="194">
        <f>SUM(N58:P66)</f>
        <v>0</v>
      </c>
      <c r="O68" s="195"/>
      <c r="P68" s="196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" x14ac:dyDescent="0.2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" x14ac:dyDescent="0.2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.1" customHeight="1" x14ac:dyDescent="0.2">
      <c r="AF74" s="10"/>
      <c r="AH74" s="10"/>
      <c r="AI74" s="10"/>
      <c r="AJ74" s="10"/>
      <c r="AK74" s="10"/>
    </row>
    <row r="75" spans="1:37" ht="23.1" customHeight="1" x14ac:dyDescent="0.2">
      <c r="AF75" s="10"/>
      <c r="AH75" s="10"/>
      <c r="AI75" s="10"/>
      <c r="AJ75" s="10"/>
      <c r="AK75" s="10"/>
    </row>
    <row r="76" spans="1:37" ht="23.1" customHeight="1" x14ac:dyDescent="0.2">
      <c r="AF76" s="10"/>
      <c r="AH76" s="10"/>
      <c r="AI76" s="10"/>
      <c r="AJ76" s="10"/>
      <c r="AK76" s="10"/>
    </row>
    <row r="77" spans="1:37" ht="23.1" customHeight="1" x14ac:dyDescent="0.2">
      <c r="AF77" s="10"/>
      <c r="AH77" s="10"/>
      <c r="AI77" s="10"/>
      <c r="AJ77" s="10"/>
      <c r="AK77" s="10"/>
    </row>
    <row r="78" spans="1:37" ht="23.1" customHeight="1" x14ac:dyDescent="0.2">
      <c r="AF78" s="10"/>
      <c r="AH78" s="10"/>
      <c r="AI78" s="10"/>
      <c r="AJ78" s="10"/>
      <c r="AK78" s="10"/>
    </row>
    <row r="79" spans="1:37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Keith Moody</cp:lastModifiedBy>
  <cp:lastPrinted>2015-10-21T22:29:04Z</cp:lastPrinted>
  <dcterms:created xsi:type="dcterms:W3CDTF">2014-05-13T19:18:33Z</dcterms:created>
  <dcterms:modified xsi:type="dcterms:W3CDTF">2015-11-03T00:17:37Z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