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LBCC Budget Detail Sheet" sheetId="22" r:id="rId4"/>
    <sheet name="Budget Summary" sheetId="9" r:id="rId5"/>
    <sheet name="Annual Workplan-1" sheetId="10" r:id="rId6"/>
    <sheet name="Annual Workplan-2" sheetId="17" r:id="rId7"/>
    <sheet name="Annual Workplan-3" sheetId="18" r:id="rId8"/>
    <sheet name="Annual Workplan-4" sheetId="19" r:id="rId9"/>
    <sheet name="Annual Workplan-5" sheetId="20" r:id="rId10"/>
    <sheet name="AdultEd-2016-2017" sheetId="21" state="veryHidden" r:id="rId11"/>
    <sheet name="Detail for Agreement Page" sheetId="16" state="veryHidden" r:id="rId12"/>
    <sheet name="Breakdown by Entity" sheetId="6" state="veryHidden" r:id="rId13"/>
    <sheet name="Breakdown by Regional Consortia" sheetId="7" state="veryHidden" r:id="rId14"/>
  </sheets>
  <externalReferences>
    <externalReference r:id="rId15"/>
    <externalReference r:id="rId16"/>
  </externalReferences>
  <definedNames>
    <definedName name="Allocation_No" localSheetId="6">#REF!</definedName>
    <definedName name="Allocation_No" localSheetId="8">#REF!</definedName>
    <definedName name="Allocation_No" localSheetId="9">#REF!</definedName>
    <definedName name="Allocation_No" localSheetId="11">#REF!</definedName>
    <definedName name="Allocation_No" localSheetId="3">#REF!</definedName>
    <definedName name="Allocation_No">#REF!</definedName>
    <definedName name="Allocation_No." localSheetId="6">#REF!</definedName>
    <definedName name="Allocation_No." localSheetId="8">#REF!</definedName>
    <definedName name="Allocation_No." localSheetId="9">#REF!</definedName>
    <definedName name="Allocation_No." localSheetId="11">#REF!</definedName>
    <definedName name="Allocation_No." localSheetId="3">#REF!</definedName>
    <definedName name="Allocation_No.">#REF!</definedName>
    <definedName name="Allocation_Number" localSheetId="3">#REF!</definedName>
    <definedName name="Allocation_Number">#REF!</definedName>
    <definedName name="AllocationNumber" localSheetId="6">#REF!</definedName>
    <definedName name="AllocationNumber" localSheetId="8">#REF!</definedName>
    <definedName name="AllocationNumber" localSheetId="9">#REF!</definedName>
    <definedName name="AllocationNumber" localSheetId="11">#REF!</definedName>
    <definedName name="AllocationNumber">#REF!</definedName>
    <definedName name="AllocationNumbers" localSheetId="6">#REF!</definedName>
    <definedName name="AllocationNumbers" localSheetId="8">#REF!</definedName>
    <definedName name="AllocationNumbers" localSheetId="9">#REF!</definedName>
    <definedName name="AllocationNumbers" localSheetId="11">#REF!</definedName>
    <definedName name="AllocationNumbers">#REF!</definedName>
    <definedName name="College" localSheetId="6">'AEBG Agreement Page'!#REF!</definedName>
    <definedName name="College" localSheetId="8">'AEBG Agreement Page'!#REF!</definedName>
    <definedName name="College" localSheetId="9">'AEBG Agreement Page'!#REF!</definedName>
    <definedName name="College" localSheetId="11">'AEBG Agreement Page'!#REF!</definedName>
    <definedName name="College" localSheetId="3">'[1]AEBG Agreement Page'!#REF!</definedName>
    <definedName name="College">'AEBG Agreement Page'!#REF!</definedName>
    <definedName name="Colleges" localSheetId="1">#REF!</definedName>
    <definedName name="Colleges" localSheetId="5">#REF!</definedName>
    <definedName name="Colleges" localSheetId="6">#REF!</definedName>
    <definedName name="Colleges" localSheetId="7">#REF!</definedName>
    <definedName name="Colleges" localSheetId="8">#REF!</definedName>
    <definedName name="Colleges" localSheetId="9">#REF!</definedName>
    <definedName name="Colleges" localSheetId="2">#REF!</definedName>
    <definedName name="Colleges" localSheetId="11">#REF!</definedName>
    <definedName name="Colleges" localSheetId="3">#REF!</definedName>
    <definedName name="Colleges">#REF!</definedName>
    <definedName name="Consort_allocation" localSheetId="3">#REF!</definedName>
    <definedName name="Consort_allocation">#REF!</definedName>
    <definedName name="Consortia_Allocation" localSheetId="6">#REF!</definedName>
    <definedName name="Consortia_Allocation" localSheetId="8">#REF!</definedName>
    <definedName name="Consortia_Allocation" localSheetId="9">#REF!</definedName>
    <definedName name="Consortia_Allocation" localSheetId="11">#REF!</definedName>
    <definedName name="Consortia_Allocation">#REF!</definedName>
    <definedName name="District" localSheetId="6">'AEBG Agreement Page'!#REF!</definedName>
    <definedName name="District" localSheetId="8">'AEBG Agreement Page'!#REF!</definedName>
    <definedName name="District" localSheetId="9">'AEBG Agreement Page'!#REF!</definedName>
    <definedName name="District" localSheetId="11">'AEBG Agreement Page'!#REF!</definedName>
    <definedName name="District" localSheetId="3">'[1]AEBG Agreement Page'!#REF!</definedName>
    <definedName name="District">'AEBG Agreement Page'!#REF!</definedName>
    <definedName name="Districts" localSheetId="1">#REF!</definedName>
    <definedName name="Districts" localSheetId="5">#REF!</definedName>
    <definedName name="Districts" localSheetId="6">#REF!</definedName>
    <definedName name="Districts" localSheetId="7">#REF!</definedName>
    <definedName name="Districts" localSheetId="8">#REF!</definedName>
    <definedName name="Districts" localSheetId="9">#REF!</definedName>
    <definedName name="Districts" localSheetId="2">#REF!</definedName>
    <definedName name="Districts" localSheetId="11">#REF!</definedName>
    <definedName name="Districts" localSheetId="3">#REF!</definedName>
    <definedName name="Districts">#REF!</definedName>
    <definedName name="Funding" localSheetId="5">#REF!</definedName>
    <definedName name="Funding" localSheetId="6">#REF!</definedName>
    <definedName name="Funding" localSheetId="7">#REF!</definedName>
    <definedName name="Funding" localSheetId="8">#REF!</definedName>
    <definedName name="Funding" localSheetId="9">#REF!</definedName>
    <definedName name="Funding" localSheetId="2">#REF!</definedName>
    <definedName name="Funding" localSheetId="11">#REF!</definedName>
    <definedName name="Funding" localSheetId="3">#REF!</definedName>
    <definedName name="Funding">#REF!</definedName>
    <definedName name="Grantee" localSheetId="6">#REF!</definedName>
    <definedName name="Grantee" localSheetId="8">#REF!</definedName>
    <definedName name="Grantee" localSheetId="9">#REF!</definedName>
    <definedName name="Grantee" localSheetId="11">#REF!</definedName>
    <definedName name="Grantee">#REF!</definedName>
    <definedName name="Grantee_Names">#REF!</definedName>
    <definedName name="GranteeName" localSheetId="6">#REF!</definedName>
    <definedName name="GranteeName" localSheetId="8">#REF!</definedName>
    <definedName name="GranteeName" localSheetId="9">#REF!</definedName>
    <definedName name="GranteeName" localSheetId="11">#REF!</definedName>
    <definedName name="GranteeName">#REF!</definedName>
    <definedName name="GranteeNames" localSheetId="6">#REF!</definedName>
    <definedName name="GranteeNames" localSheetId="8">#REF!</definedName>
    <definedName name="GranteeNames" localSheetId="9">#REF!</definedName>
    <definedName name="GranteeNames" localSheetId="11">#REF!</definedName>
    <definedName name="GranteeNames">#REF!</definedName>
    <definedName name="Numbers" localSheetId="6">#REF!</definedName>
    <definedName name="Numbers" localSheetId="8">#REF!</definedName>
    <definedName name="Numbers" localSheetId="9">#REF!</definedName>
    <definedName name="Numbers" localSheetId="11">#REF!</definedName>
    <definedName name="Numbers">#REF!</definedName>
    <definedName name="_xlnm.Print_Area" localSheetId="0">'AEBG Agreement Page'!$A$1:$I$20</definedName>
    <definedName name="_xlnm.Print_Area" localSheetId="1">'AEBG Contract Page'!$A$1:$G$25</definedName>
    <definedName name="_xlnm.Print_Area" localSheetId="5">'Annual Workplan-1'!$A$1:$H$49</definedName>
    <definedName name="_xlnm.Print_Area" localSheetId="6">'Annual Workplan-2'!$A$1:$H$49</definedName>
    <definedName name="_xlnm.Print_Area" localSheetId="7">'Annual Workplan-3'!$A$1:$H$49</definedName>
    <definedName name="_xlnm.Print_Area" localSheetId="8">'Annual Workplan-4'!$A$1:$H$49</definedName>
    <definedName name="_xlnm.Print_Area" localSheetId="9">'Annual Workplan-5'!$A$1:$H$49</definedName>
    <definedName name="_xlnm.Print_Area" localSheetId="2">'Budget Detail Sheet'!$A$1:$D$74</definedName>
    <definedName name="_xlnm.Print_Area" localSheetId="4">'Budget Summary'!$A$1:$E$34</definedName>
    <definedName name="_xlnm.Print_Area" localSheetId="11">'Detail for Agreement Page'!$A$1:$F$75</definedName>
    <definedName name="_xlnm.Print_Area" localSheetId="3">'LBCC Budget Detail Sheet'!$A$1:$D$74</definedName>
    <definedName name="_xlnm.Print_Titles" localSheetId="5">'Annual Workplan-1'!$1:$13</definedName>
    <definedName name="_xlnm.Print_Titles" localSheetId="6">'Annual Workplan-2'!$1:$13</definedName>
    <definedName name="_xlnm.Print_Titles" localSheetId="7">'Annual Workplan-3'!$1:$13</definedName>
    <definedName name="_xlnm.Print_Titles" localSheetId="8">'Annual Workplan-4'!$1:$13</definedName>
    <definedName name="_xlnm.Print_Titles" localSheetId="9">'Annual Workplan-5'!$1:$13</definedName>
    <definedName name="_xlnm.Print_Titles" localSheetId="2">'Budget Detail Sheet'!$1:$11</definedName>
    <definedName name="_xlnm.Print_Titles" localSheetId="11">'Detail for Agreement Page'!$1:$1</definedName>
    <definedName name="_xlnm.Print_Titles" localSheetId="3">'LBCC Budget Detail Sheet'!$1:$11</definedName>
    <definedName name="test" localSheetId="1">#REF!</definedName>
    <definedName name="test" localSheetId="5">#REF!</definedName>
    <definedName name="test" localSheetId="6">#REF!</definedName>
    <definedName name="test" localSheetId="7">#REF!</definedName>
    <definedName name="test" localSheetId="8">#REF!</definedName>
    <definedName name="test" localSheetId="9">#REF!</definedName>
    <definedName name="test" localSheetId="2">#REF!</definedName>
    <definedName name="test" localSheetId="11">#REF!</definedName>
    <definedName name="test" localSheetId="3">#REF!</definedName>
    <definedName name="test">#REF!</definedName>
  </definedNames>
  <calcPr calcId="162913"/>
</workbook>
</file>

<file path=xl/calcChain.xml><?xml version="1.0" encoding="utf-8"?>
<calcChain xmlns="http://schemas.openxmlformats.org/spreadsheetml/2006/main">
  <c r="D70" i="22" l="1"/>
  <c r="V73" i="22" s="1"/>
  <c r="E69" i="22"/>
  <c r="E67" i="22"/>
  <c r="E64" i="22"/>
  <c r="E44" i="22"/>
  <c r="E36" i="22"/>
  <c r="E27" i="22"/>
  <c r="E19" i="22"/>
  <c r="D11" i="22"/>
  <c r="V71" i="22" s="1"/>
  <c r="D5" i="22"/>
  <c r="D4" i="22"/>
  <c r="D3" i="22"/>
  <c r="D2" i="22"/>
  <c r="D73" i="22" l="1"/>
  <c r="D74" i="22" s="1"/>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F72" i="16"/>
  <c r="F71" i="16"/>
  <c r="F70" i="16"/>
  <c r="F69" i="16"/>
  <c r="F68" i="16"/>
  <c r="F67" i="16"/>
  <c r="F66" i="16"/>
  <c r="F65" i="16"/>
  <c r="F64" i="16"/>
  <c r="F63" i="16"/>
  <c r="F62" i="16"/>
  <c r="F61" i="16"/>
  <c r="F60" i="16"/>
  <c r="F59" i="16"/>
  <c r="F58" i="16"/>
  <c r="E57" i="16"/>
  <c r="F57" i="16" s="1"/>
  <c r="D57" i="16"/>
  <c r="E56" i="16"/>
  <c r="D56" i="16"/>
  <c r="F55" i="16"/>
  <c r="F54" i="16"/>
  <c r="F53" i="16"/>
  <c r="F52" i="16"/>
  <c r="F51" i="16"/>
  <c r="E50" i="16"/>
  <c r="D50" i="16"/>
  <c r="F50" i="16" s="1"/>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E17" i="16"/>
  <c r="D17" i="16"/>
  <c r="F17" i="16" s="1"/>
  <c r="F16" i="16"/>
  <c r="F15" i="16"/>
  <c r="F14" i="16"/>
  <c r="F13" i="16"/>
  <c r="F12" i="16"/>
  <c r="F11" i="16"/>
  <c r="F10" i="16"/>
  <c r="F9" i="16"/>
  <c r="F8" i="16"/>
  <c r="F7" i="16"/>
  <c r="F6" i="16"/>
  <c r="F5" i="16"/>
  <c r="F4" i="16"/>
  <c r="F3" i="16"/>
  <c r="F2" i="16"/>
  <c r="J73" i="21"/>
  <c r="F5" i="20"/>
  <c r="F4" i="20"/>
  <c r="F3" i="20"/>
  <c r="F5" i="19"/>
  <c r="F4" i="19"/>
  <c r="F3" i="19"/>
  <c r="F5" i="18"/>
  <c r="F4" i="18"/>
  <c r="F3" i="18"/>
  <c r="F5" i="17"/>
  <c r="F4" i="17"/>
  <c r="F3" i="17"/>
  <c r="F5" i="10"/>
  <c r="F4" i="10"/>
  <c r="F3" i="10"/>
  <c r="E32" i="9"/>
  <c r="B32" i="9"/>
  <c r="E28" i="9"/>
  <c r="B28" i="9"/>
  <c r="E22" i="9"/>
  <c r="E21" i="9"/>
  <c r="E13" i="9"/>
  <c r="D5" i="9"/>
  <c r="E3" i="9"/>
  <c r="D3" i="9"/>
  <c r="D70" i="8"/>
  <c r="D73" i="8" s="1"/>
  <c r="E69" i="8"/>
  <c r="E19" i="9" s="1"/>
  <c r="E67" i="8"/>
  <c r="E18" i="9" s="1"/>
  <c r="E64" i="8"/>
  <c r="E17" i="9" s="1"/>
  <c r="E44" i="8"/>
  <c r="E16" i="9" s="1"/>
  <c r="E36" i="8"/>
  <c r="E15" i="9" s="1"/>
  <c r="E27" i="8"/>
  <c r="E14" i="9" s="1"/>
  <c r="E19" i="8"/>
  <c r="D4" i="8"/>
  <c r="G4" i="19" s="1"/>
  <c r="D3" i="8"/>
  <c r="G3" i="18" s="1"/>
  <c r="D2" i="8"/>
  <c r="G2" i="19" s="1"/>
  <c r="B9" i="3"/>
  <c r="E4" i="3"/>
  <c r="E3" i="3"/>
  <c r="I11" i="1"/>
  <c r="D11" i="8" s="1"/>
  <c r="G7" i="1"/>
  <c r="E5" i="3" s="1"/>
  <c r="D5" i="8" s="1"/>
  <c r="G4" i="18" l="1"/>
  <c r="G3" i="10"/>
  <c r="G3" i="17"/>
  <c r="G2" i="18"/>
  <c r="G85" i="7"/>
  <c r="I81" i="6"/>
  <c r="G4" i="17"/>
  <c r="G3" i="19"/>
  <c r="G3" i="20"/>
  <c r="E75" i="16"/>
  <c r="F56" i="16"/>
  <c r="G5" i="17"/>
  <c r="G5" i="20"/>
  <c r="G5" i="18"/>
  <c r="G5" i="19"/>
  <c r="G5" i="10"/>
  <c r="E5" i="9"/>
  <c r="V71" i="8"/>
  <c r="E12" i="9"/>
  <c r="F12" i="9" s="1"/>
  <c r="F75" i="16"/>
  <c r="G2" i="17"/>
  <c r="D75" i="16"/>
  <c r="E4" i="9"/>
  <c r="G2" i="10"/>
  <c r="G4" i="10"/>
  <c r="G2" i="20"/>
  <c r="G4" i="20"/>
  <c r="E2" i="9"/>
  <c r="E20" i="9"/>
  <c r="E23" i="9"/>
  <c r="D74" i="8"/>
  <c r="V73" i="8"/>
  <c r="E24" i="9" l="1"/>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<sst xmlns="http://schemas.openxmlformats.org/spreadsheetml/2006/main" count="1869" uniqueCount="880">
  <si>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</si>
  <si>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</si>
  <si>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</si>
  <si>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</si>
  <si>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</si>
  <si>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</si>
  <si>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</si>
  <si>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</si>
  <si>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</si>
  <si>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</si>
  <si>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</si>
  <si>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</si>
  <si>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</si>
  <si>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</si>
  <si>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</si>
  <si>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</si>
  <si>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</si>
  <si>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</si>
  <si>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</si>
  <si>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</si>
  <si>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</si>
  <si>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</si>
  <si>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</si>
  <si>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</si>
  <si>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</si>
  <si>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</si>
  <si>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</si>
  <si>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</si>
  <si>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</si>
  <si>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</si>
  <si>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</si>
  <si>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</si>
  <si>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</si>
  <si>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</si>
  <si>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</si>
  <si>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</si>
  <si>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</si>
  <si>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</si>
  <si>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</si>
  <si>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</si>
  <si>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</si>
  <si>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</si>
  <si>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</si>
  <si>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</si>
  <si>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</si>
  <si>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</si>
  <si>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</si>
  <si>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</si>
  <si>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</si>
  <si>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</si>
  <si>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</si>
  <si>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</si>
  <si>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</si>
  <si>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</si>
  <si>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</si>
  <si>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</si>
  <si>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</si>
  <si>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</si>
  <si>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</si>
  <si>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</si>
  <si>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</si>
  <si>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</si>
  <si>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</si>
  <si>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</si>
  <si>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</si>
  <si>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</si>
  <si>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</si>
  <si>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</si>
  <si>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</si>
  <si>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</si>
  <si>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</si>
  <si>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</si>
  <si>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</si>
  <si>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</si>
  <si>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</si>
  <si>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</si>
  <si>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</si>
  <si>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</si>
  <si>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</si>
  <si>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</si>
  <si>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</si>
  <si>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</si>
  <si>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</si>
  <si>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</si>
  <si>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</si>
  <si>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</si>
  <si>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</si>
  <si>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</si>
  <si>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</si>
  <si>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</si>
  <si>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</si>
  <si>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</si>
  <si>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</si>
  <si>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</si>
  <si>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</si>
  <si>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</si>
  <si>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</si>
  <si>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</si>
  <si>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</si>
  <si>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</si>
  <si>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</si>
  <si>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</si>
  <si>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</si>
  <si>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</si>
  <si>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</si>
  <si>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</si>
  <si>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</si>
  <si>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</si>
  <si>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</si>
  <si>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</si>
  <si>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</si>
  <si>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</si>
  <si>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</si>
  <si>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</si>
  <si>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</si>
  <si>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</si>
  <si>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</si>
  <si>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</si>
  <si>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</si>
  <si>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</si>
  <si>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</si>
  <si>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</si>
  <si>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</si>
  <si>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</si>
  <si>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</si>
  <si>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</si>
  <si>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</si>
  <si>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</si>
  <si>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</si>
  <si>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</si>
  <si>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</si>
  <si>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</si>
  <si>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</si>
  <si>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</si>
  <si>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</si>
  <si>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</si>
  <si>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</si>
  <si>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</si>
  <si>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</si>
  <si>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</si>
  <si>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</si>
  <si>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</si>
  <si>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</si>
  <si>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</si>
  <si>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</si>
  <si>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</si>
  <si>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</si>
  <si>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</si>
  <si>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</si>
  <si>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</si>
  <si>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</si>
  <si>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</si>
  <si>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</si>
  <si>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</si>
  <si>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</si>
  <si>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</si>
  <si>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</si>
  <si>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</si>
  <si>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</si>
  <si>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</si>
  <si>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</si>
  <si>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</si>
  <si>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</si>
  <si>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</si>
  <si>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</si>
  <si>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</si>
  <si>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</si>
  <si>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</si>
  <si>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</si>
  <si>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</si>
  <si>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</si>
  <si>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</si>
  <si>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</si>
  <si>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</si>
  <si>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</si>
  <si>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</si>
  <si>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</si>
  <si>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</si>
  <si>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</si>
  <si>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</si>
  <si>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</si>
  <si>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</si>
  <si>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</si>
  <si>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</si>
  <si>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</si>
  <si>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</si>
  <si>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</si>
  <si>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</si>
  <si>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</si>
  <si>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</si>
  <si>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</si>
  <si>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</si>
  <si>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</si>
  <si>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</si>
  <si>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</si>
  <si>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</si>
  <si>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</si>
  <si>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</si>
  <si>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</si>
  <si>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</si>
  <si>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</si>
  <si>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</si>
  <si>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</si>
  <si>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</si>
  <si>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</si>
  <si>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</si>
  <si>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</si>
  <si>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</si>
  <si>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</si>
  <si>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</si>
  <si>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</si>
  <si>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</si>
  <si>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</si>
  <si>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</si>
  <si>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</si>
  <si>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</si>
  <si>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</si>
  <si>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</si>
  <si>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</si>
  <si>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</si>
  <si>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</si>
  <si>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</si>
  <si>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</si>
  <si>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</si>
  <si>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</si>
  <si>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</si>
  <si>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</si>
  <si>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</si>
  <si>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</si>
  <si>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</si>
  <si>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</si>
  <si>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</si>
  <si>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</si>
  <si>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</si>
  <si>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</si>
  <si>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</si>
  <si>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</si>
  <si>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</si>
  <si>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</si>
  <si>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</si>
  <si>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</si>
  <si>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</si>
  <si>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</si>
  <si>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</si>
  <si>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</si>
  <si>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</si>
  <si>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</si>
  <si>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</si>
  <si>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</si>
  <si>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</si>
  <si>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</si>
  <si>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</si>
  <si>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</si>
  <si>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</si>
  <si>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</si>
  <si>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</si>
  <si>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</si>
  <si>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</si>
  <si>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</si>
  <si>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</si>
  <si>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</si>
  <si>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</si>
  <si>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</si>
  <si>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</si>
  <si>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</si>
  <si>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</si>
  <si>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</si>
  <si>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</si>
  <si>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</si>
  <si>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</si>
  <si>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</si>
  <si>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</si>
  <si>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</si>
  <si>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</si>
  <si>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</si>
  <si>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</si>
  <si>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</si>
  <si>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</si>
  <si>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</si>
  <si>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</si>
  <si>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</si>
  <si>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</si>
  <si>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</si>
  <si>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</si>
  <si>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</si>
  <si>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</si>
  <si>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</si>
  <si>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</si>
  <si>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</si>
  <si>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</si>
  <si>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</si>
  <si>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</si>
  <si>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</si>
  <si>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</si>
  <si>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</si>
  <si>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</si>
  <si>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</si>
  <si>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</si>
  <si>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</si>
  <si>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</si>
  <si>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</si>
  <si>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</si>
  <si>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</si>
  <si>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</si>
  <si>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</si>
  <si>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</si>
  <si>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</si>
  <si>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</si>
  <si>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</si>
  <si>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</si>
  <si>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</si>
  <si>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</si>
  <si>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</si>
  <si>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</si>
  <si>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</si>
  <si>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</si>
  <si>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</si>
  <si>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</si>
  <si>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</si>
  <si>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</si>
  <si>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</si>
  <si>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</si>
  <si>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</si>
  <si>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</si>
  <si>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</si>
  <si>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</si>
  <si>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</si>
  <si>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</si>
  <si>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</si>
  <si>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</si>
  <si>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</si>
  <si>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</si>
  <si>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</si>
  <si>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</si>
  <si>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</si>
  <si>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</si>
  <si>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</si>
  <si>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</si>
  <si>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</si>
  <si>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</si>
  <si>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</si>
  <si>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</si>
  <si>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</si>
  <si>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</si>
  <si>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</si>
  <si>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</si>
  <si>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</si>
  <si>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</si>
  <si>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</si>
  <si>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</si>
  <si>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</si>
  <si>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</si>
  <si>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</si>
  <si>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</si>
  <si>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</si>
  <si>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</si>
  <si>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</si>
  <si>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</si>
  <si>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</si>
  <si>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</si>
  <si>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</si>
  <si>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</si>
  <si>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</si>
  <si>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</si>
  <si>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</si>
  <si>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</si>
  <si>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</si>
  <si>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</si>
  <si>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</si>
  <si>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</si>
  <si>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</si>
  <si>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</si>
  <si>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</si>
  <si>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</si>
  <si>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</si>
  <si>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</si>
  <si>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</si>
  <si>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</si>
  <si>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</si>
  <si>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</si>
  <si>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</si>
  <si>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</si>
  <si>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</si>
  <si>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</si>
  <si>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</si>
  <si>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</si>
  <si>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</si>
  <si>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</si>
  <si>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</si>
  <si>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</si>
  <si>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</si>
  <si>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</si>
  <si>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</si>
  <si>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</si>
  <si>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</si>
  <si>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</si>
  <si>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</si>
  <si>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</si>
  <si>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</si>
  <si>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</si>
  <si>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</si>
  <si>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</si>
  <si>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</si>
  <si>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</si>
  <si>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</si>
  <si>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</si>
  <si>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</si>
  <si>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</si>
  <si>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</si>
  <si>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</si>
  <si>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</si>
  <si>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</si>
  <si>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</si>
  <si>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</si>
  <si>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</si>
  <si>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</si>
  <si>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</si>
  <si>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</si>
  <si>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</si>
  <si>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</si>
  <si>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</si>
  <si>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</si>
  <si>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</si>
  <si>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</si>
  <si>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</si>
  <si>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</si>
  <si>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</si>
  <si>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</si>
  <si>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</si>
  <si>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</si>
  <si>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</si>
  <si>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</si>
  <si>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</si>
  <si>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</si>
  <si>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</si>
  <si>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</si>
  <si>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</si>
  <si>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</si>
  <si>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</si>
  <si>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</si>
  <si>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</si>
  <si>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</si>
  <si>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</si>
  <si>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</si>
  <si>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</si>
  <si>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</si>
  <si>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</si>
  <si>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</si>
  <si>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</si>
  <si>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</si>
  <si>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</si>
  <si>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</si>
  <si>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</si>
  <si>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</si>
  <si>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</si>
  <si>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</si>
  <si>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</si>
  <si>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</si>
  <si>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</si>
  <si>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</si>
  <si>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</si>
  <si>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</si>
  <si>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</si>
  <si>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</si>
  <si>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</si>
  <si>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</si>
  <si>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</si>
  <si>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</si>
  <si>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</si>
  <si>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</si>
  <si>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</si>
  <si>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</si>
  <si>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</si>
  <si>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</si>
  <si>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</si>
  <si>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</si>
  <si>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</si>
  <si>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</si>
  <si>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</si>
  <si>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</si>
  <si>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</si>
  <si>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</si>
  <si>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</si>
  <si>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</si>
  <si>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</si>
  <si>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</si>
  <si>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</si>
  <si>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</si>
  <si>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</si>
  <si>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</si>
  <si>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</si>
  <si>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</si>
  <si>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</si>
  <si>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</si>
  <si>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</si>
  <si>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</si>
  <si>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</si>
  <si>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</si>
  <si>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</si>
  <si>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</si>
  <si>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</si>
  <si>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</si>
  <si>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</si>
  <si>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</si>
  <si>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</si>
  <si>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</si>
  <si>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</si>
  <si>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</si>
  <si>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</si>
  <si>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</si>
  <si>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</si>
  <si>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</si>
  <si>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</si>
  <si>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</si>
  <si>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</si>
  <si>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</si>
  <si>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</si>
  <si>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</si>
  <si>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</si>
  <si>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</si>
  <si>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</si>
  <si>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</si>
  <si>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</si>
  <si>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</si>
  <si>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</si>
  <si>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</si>
  <si>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</si>
  <si>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</si>
  <si>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</si>
  <si>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</si>
  <si>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</si>
  <si>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</si>
  <si>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</si>
  <si>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</si>
  <si>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</si>
  <si>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</si>
  <si>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</si>
  <si>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</si>
  <si>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</si>
  <si>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</si>
  <si>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</si>
  <si>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</si>
  <si>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</si>
  <si>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</si>
  <si>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</si>
  <si>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</si>
  <si>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</si>
  <si>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</si>
  <si>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</si>
  <si>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</si>
  <si>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</si>
  <si>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</si>
  <si>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</si>
  <si>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</si>
  <si>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</si>
  <si>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</si>
  <si>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</si>
  <si>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</si>
  <si>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</si>
  <si>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</si>
  <si>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</si>
  <si>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</si>
  <si>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</si>
  <si>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</si>
  <si>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</si>
  <si>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</si>
  <si>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</si>
  <si>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</si>
  <si>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</si>
  <si>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</si>
  <si>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</si>
  <si>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</si>
  <si>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</si>
  <si>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</si>
  <si>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</si>
  <si>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</si>
  <si>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</si>
  <si>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</si>
  <si>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</si>
  <si>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</si>
  <si>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</si>
  <si>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</si>
  <si>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</si>
  <si>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</si>
  <si>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</si>
  <si>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</si>
  <si>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</si>
  <si>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</si>
  <si>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</si>
  <si>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</si>
  <si>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</si>
  <si>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</si>
  <si>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</si>
  <si>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</si>
  <si>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</si>
  <si>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</si>
  <si>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</si>
  <si>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</si>
  <si>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</si>
  <si>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</si>
  <si>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</si>
  <si>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</si>
  <si>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</si>
  <si>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</si>
  <si>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</si>
  <si>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</si>
  <si>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</si>
  <si>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</si>
  <si>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</si>
  <si>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</si>
  <si>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</si>
  <si>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</si>
  <si>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</si>
  <si>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</si>
  <si>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</si>
  <si>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</si>
  <si>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</si>
  <si>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</si>
  <si>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</si>
  <si>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</si>
  <si>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</si>
  <si>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</si>
  <si>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</si>
  <si>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</si>
  <si>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</si>
  <si>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</si>
  <si>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</si>
  <si>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</si>
  <si>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</si>
  <si>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</si>
  <si>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</si>
  <si>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</si>
  <si>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</si>
  <si>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</si>
  <si>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</si>
  <si>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</si>
  <si>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</si>
  <si>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</si>
  <si>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</si>
  <si>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</si>
  <si>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</si>
  <si>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</si>
  <si>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</si>
  <si>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</si>
  <si>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</si>
  <si>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</si>
  <si>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</si>
  <si>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</si>
  <si>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</si>
  <si>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</si>
  <si>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</si>
  <si>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</si>
  <si>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</si>
  <si>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</si>
  <si>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</si>
  <si>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</si>
  <si>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</si>
  <si>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</si>
  <si>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</si>
  <si>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</si>
  <si>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</si>
  <si>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</si>
  <si>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</si>
  <si>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</si>
  <si>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</si>
  <si>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</si>
  <si>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</si>
  <si>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</si>
  <si>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</si>
  <si>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</si>
  <si>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</si>
  <si>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</si>
  <si>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</si>
  <si>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</si>
  <si>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</si>
  <si>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</si>
  <si>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</si>
  <si>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</si>
  <si>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</si>
  <si>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</si>
  <si>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</si>
  <si>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</si>
  <si>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</si>
  <si>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</si>
  <si>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</si>
  <si>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</si>
  <si>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</si>
  <si>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</si>
  <si>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</si>
  <si>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</si>
  <si>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</si>
  <si>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</si>
  <si>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</si>
  <si>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</si>
  <si>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</si>
  <si>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</si>
  <si>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</si>
  <si>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</si>
  <si>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</si>
  <si>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</si>
  <si>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</si>
  <si>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</si>
  <si>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</si>
  <si>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</si>
  <si>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</si>
  <si>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</si>
  <si>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</si>
  <si>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</si>
  <si>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</si>
  <si>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</si>
  <si>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</si>
  <si>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</si>
  <si>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</si>
  <si>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</si>
  <si>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</si>
  <si>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</si>
  <si>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</si>
  <si>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</si>
  <si>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</si>
  <si>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</si>
  <si>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</si>
  <si>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</si>
  <si>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</si>
  <si>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</si>
  <si>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</si>
  <si>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</si>
  <si>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</si>
  <si>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</si>
  <si>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</si>
  <si>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</si>
  <si>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</si>
  <si>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</si>
  <si>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</si>
  <si>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</si>
  <si>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</si>
  <si>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</si>
  <si>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</si>
  <si>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</si>
  <si>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</si>
  <si>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</si>
  <si>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</si>
  <si>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</si>
  <si>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</si>
  <si>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</si>
  <si>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</si>
  <si>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</si>
  <si>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</si>
  <si>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</si>
  <si>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</si>
  <si>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</si>
  <si>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</si>
  <si>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</si>
  <si>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</si>
  <si>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</si>
  <si>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</si>
  <si>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</si>
  <si>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</si>
  <si>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</si>
  <si>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</si>
  <si>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</si>
  <si>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</si>
  <si>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</si>
  <si>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</si>
  <si>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</si>
  <si>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</si>
  <si>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</si>
  <si>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</si>
  <si>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</si>
  <si>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</si>
  <si>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</si>
  <si>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</si>
  <si>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</si>
  <si>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</si>
  <si>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</si>
  <si>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</si>
  <si>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</si>
  <si>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</si>
  <si>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</si>
  <si>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</si>
  <si>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</si>
  <si>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</si>
  <si>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</si>
  <si>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</si>
  <si>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</si>
  <si>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</si>
  <si>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</si>
  <si>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</si>
  <si>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</si>
  <si>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</si>
  <si>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</si>
  <si>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</si>
  <si>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</si>
  <si>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</si>
  <si>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</si>
  <si>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</si>
  <si>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</si>
  <si>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</si>
  <si>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</si>
  <si>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</si>
  <si>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</si>
  <si>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</si>
  <si>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</si>
  <si>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</si>
  <si>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</si>
  <si>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1515 Hughes Drive</t>
  </si>
  <si>
    <t>Long Beach</t>
  </si>
  <si>
    <t>CA</t>
  </si>
  <si>
    <t>562-938-3330</t>
  </si>
  <si>
    <t>Program Director, Adult Education</t>
  </si>
  <si>
    <t>Shawn MacDuff (CBO designee)</t>
  </si>
  <si>
    <t>562-997-8389</t>
  </si>
  <si>
    <t>Fiscal Analyst</t>
  </si>
  <si>
    <t>562-997-8281</t>
  </si>
  <si>
    <t>smacduff@lbschools.net</t>
  </si>
  <si>
    <t>.2</t>
  </si>
  <si>
    <t>.1</t>
  </si>
  <si>
    <t>Counselor</t>
  </si>
  <si>
    <t>Assistant Principal</t>
  </si>
  <si>
    <t>Data systems training, Instructional staff</t>
  </si>
  <si>
    <t>High School Office Supervisor</t>
  </si>
  <si>
    <t>1.0</t>
  </si>
  <si>
    <t>School Data Technician</t>
  </si>
  <si>
    <t>Data systems training, Non-Instructional staff</t>
  </si>
  <si>
    <t>Resource Center electrical and data upgrade/servicing</t>
  </si>
  <si>
    <t>LBCC passthrough</t>
  </si>
  <si>
    <t>Conduct professional development for all relevant faculty and staff on new protocols, processes, and reports</t>
  </si>
  <si>
    <t>ASAP Annual License Subscription and Support for 2 years</t>
  </si>
  <si>
    <t>HiSET computer equipment and software</t>
  </si>
  <si>
    <t>Resource Center computer equipment and software</t>
  </si>
  <si>
    <t>HiSET technology installation</t>
  </si>
  <si>
    <t>Resource Center technology installation</t>
  </si>
  <si>
    <t>LBAEC Program Director</t>
  </si>
  <si>
    <t>February thru August 2017</t>
  </si>
  <si>
    <t>LBCC AE</t>
  </si>
  <si>
    <t>March thru September 2017.</t>
  </si>
  <si>
    <t>Using one standard assessment tool between LBCC and LBUSD will allow for greater consistency in the collection and reporting of student data for AEBG requirements.</t>
  </si>
  <si>
    <t>Current - ongoing</t>
  </si>
  <si>
    <t>Determine the level of support that will be needed to create a smooth transition of data collection software for adult education students.</t>
  </si>
  <si>
    <t>LBCC IT Dept.</t>
  </si>
  <si>
    <t>Attend all WIOA trainings and workshops.</t>
  </si>
  <si>
    <t>Ensure understanding of how to align AE to WIOA guidelines for student success and AEBG outcomes</t>
  </si>
  <si>
    <t>Current through December 2017.</t>
  </si>
  <si>
    <t>LBCC AE staff</t>
  </si>
  <si>
    <t>Develop short term curriculum and trainings.</t>
  </si>
  <si>
    <t>Development of programs and courses that meet the outcomes for WIOA guidelines for AE.</t>
  </si>
  <si>
    <t>LBCC Faculty</t>
  </si>
  <si>
    <t>ongoing</t>
  </si>
  <si>
    <t>Asst Principal LBSA</t>
  </si>
  <si>
    <t>LBUSD Human Resources</t>
  </si>
  <si>
    <t>- Verified data</t>
  </si>
  <si>
    <t>Employ full-time School Data Technician. Utilize a portion of Assistant Principal, Counselor, and clerical staff effort to better utilize data for: case management, continuous performance improvement, and reporting.</t>
  </si>
  <si>
    <t>- Improved data management staffing</t>
  </si>
  <si>
    <t>- Effective reporting for internal and external use</t>
  </si>
  <si>
    <t>Technology &amp; Information Dept, LBUSD</t>
  </si>
  <si>
    <t>Spring 2017</t>
  </si>
  <si>
    <t>LBSA Faculty &amp; Staff</t>
  </si>
  <si>
    <t>LBCC Institute Effectiveness</t>
  </si>
  <si>
    <t>Upgrade ASAP software license for K-12 Adult School to ensure alignment of systems to latest versions and consistent data storage and reporting for consortium members. Currently assessing server requirements for compatibility.</t>
  </si>
  <si>
    <t>- Setup of Version 3 infrastructure including workflows, processes, sites, staff, etc.
- Configuration of Version 3 Preferences and Options
- Discussion of Course Groups and Programs for online registration categorization and state and federal reporting
- Creation of new "skin" for the ASAP Public Portal including logo, colors, and fonts
- Provide unlimited phone support, email support, and website information plus access to select premium services and modules</t>
  </si>
  <si>
    <t>March thru September 2017</t>
  </si>
  <si>
    <t>Replace necessary technology including desktops and supplies. Ability for end-user to access Student Information System for California AEBG Consortia for data and accountability.  Improve/Replace antiquated technology infrastructure for improved performance and full compatibility with new data and reporting systems.</t>
  </si>
  <si>
    <t>- Student Resource Center to allow students, faculty, and staff to track attendance, performance, demographics in an efficient manner.
- HiSET Technology resources to provide access for California State HiSET testing via computer.  
     - Increase the student pass/fail notification rate and empower students toward completion and ultimately college and career readiness.  
     - Provide accurate student assessment data input to the state and immediate assessment data analysis for students to determine their next course of action
     - Enable compliance with WIOA and AEBG goals and reporting requirements.
- More efficient and effective use of data</t>
  </si>
  <si>
    <t>Ensure that LBAEC is in alignment to WIOA requirements for data reporting.  Incorporate any required tools needed for data collection of required elements for adult education students.</t>
  </si>
  <si>
    <t>Current thru December 2017</t>
  </si>
  <si>
    <t>Development of a registration form that will allow AE to track and monitor all students enrolled in AE classes for the purposes of accurate data collection.</t>
  </si>
  <si>
    <t>All LBCC AE members will understand how CASAS TopsPro will be used college-wide to collect and disseminate AE information internally and externally.</t>
  </si>
  <si>
    <t>Create/Implement a universal registration form that can be used to track adult education students.</t>
  </si>
  <si>
    <t>Conduct meetings to provide information for CASAS and TopsPro.</t>
  </si>
  <si>
    <t>Purchase CASAS and TopsPro materials for use at LBCC for data collection.</t>
  </si>
  <si>
    <t>Work with IT and Institutional Effectiveness staff to ensure compatibility with existing data collection software.</t>
  </si>
  <si>
    <t xml:space="preserve">50% salary for Data Analyst </t>
  </si>
  <si>
    <t>Data Analyst benefits</t>
  </si>
  <si>
    <t xml:space="preserve">CASAS License Fee </t>
  </si>
  <si>
    <t>CASAS Support Fee @2years</t>
  </si>
  <si>
    <t>Student Record Management Fee @2years estimated</t>
  </si>
  <si>
    <t>CASAS Micellaanous supplies</t>
  </si>
  <si>
    <t>4 CASAS Summer Instutite attendees @600.00 each</t>
  </si>
  <si>
    <t>3 Chromebooks for CASAS</t>
  </si>
  <si>
    <t>IT implementation of CASAS for data collection</t>
  </si>
  <si>
    <t>Dell computer for Data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</si>
</sst>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53">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0" xfId="2" applyNumberFormat="1" applyFont="1" applyAlignment="1" applyProtection="1">
      <alignment horizontal="left"/>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164" fontId="14" fillId="0" borderId="0" xfId="2" applyFont="1" applyAlignment="1" applyProtection="1">
      <alignment horizontal="left" vertical="center" wrapText="1"/>
    </xf>
    <xf numFmtId="49" fontId="34" fillId="0" borderId="10"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399248" y="6513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cduff\AppData\Local\Microsoft\Windows\Temporary%20Internet%20Files\Content.Outlook\XJWY1UHT\2017%202%2027%20AEBG%20Allocation%20Forms%20Packet%20(2%2022%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6392%20LBCC%20AEBG%20passthrough%20budge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BG Agreement Page"/>
      <sheetName val="AEBG Contract Page"/>
      <sheetName val="Budget Detail Sheet"/>
      <sheetName val="Budget Summary"/>
      <sheetName val="Annual Workplan-1"/>
      <sheetName val="Annual Workplan-2"/>
      <sheetName val="Annual Workplan-3"/>
      <sheetName val="Annual Workplan-4"/>
      <sheetName val="Annual Workplan-5"/>
      <sheetName val="AdultEd-2016-2017"/>
      <sheetName val="Detail for Agreement Page"/>
      <sheetName val="Breakdown by Entity"/>
      <sheetName val="Breakdown by Regional Consortia"/>
    </sheetNames>
    <sheetDataSet>
      <sheetData sheetId="0">
        <row r="1">
          <cell r="D1" t="str">
            <v>ADULT EDUCATION BLOCK GRANT</v>
          </cell>
        </row>
        <row r="6">
          <cell r="G6" t="str">
            <v>LONG BEACH USD</v>
          </cell>
        </row>
        <row r="10">
          <cell r="I10" t="str">
            <v>2015/16</v>
          </cell>
        </row>
        <row r="11">
          <cell r="I11">
            <v>355055</v>
          </cell>
        </row>
      </sheetData>
      <sheetData sheetId="1">
        <row r="5">
          <cell r="E5" t="str">
            <v>15-328-122</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CC Budget Detail Shee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1.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79" t="s">
        <v>484</v>
      </c>
      <c r="E1" s="280"/>
      <c r="F1" s="280"/>
      <c r="G1" s="280"/>
      <c r="H1" s="280"/>
      <c r="I1" s="281"/>
    </row>
    <row r="2" spans="1:12" ht="19.899999999999999" customHeight="1">
      <c r="A2" s="163"/>
      <c r="B2" s="164"/>
      <c r="C2" s="164"/>
      <c r="D2" s="165"/>
      <c r="E2" s="263" t="s">
        <v>482</v>
      </c>
      <c r="F2" s="263"/>
      <c r="G2" s="263"/>
      <c r="H2" s="263"/>
      <c r="I2" s="264"/>
    </row>
    <row r="3" spans="1:12" ht="19.899999999999999" customHeight="1">
      <c r="A3" s="163"/>
      <c r="B3" s="164"/>
      <c r="C3" s="164"/>
      <c r="D3" s="165"/>
      <c r="E3" s="263" t="s">
        <v>483</v>
      </c>
      <c r="F3" s="263"/>
      <c r="G3" s="263"/>
      <c r="H3" s="263"/>
      <c r="I3" s="264"/>
    </row>
    <row r="4" spans="1:12" ht="12" customHeight="1">
      <c r="A4" s="276"/>
      <c r="B4" s="277"/>
      <c r="C4" s="277"/>
      <c r="D4" s="277"/>
      <c r="E4" s="277"/>
      <c r="F4" s="277"/>
      <c r="G4" s="277"/>
      <c r="H4" s="277"/>
      <c r="I4" s="278"/>
    </row>
    <row r="5" spans="1:12" ht="4.9000000000000004" customHeight="1">
      <c r="A5" s="300"/>
      <c r="B5" s="301"/>
      <c r="C5" s="301"/>
      <c r="D5" s="295"/>
      <c r="E5" s="296"/>
      <c r="F5" s="296"/>
      <c r="G5" s="296"/>
      <c r="H5" s="296"/>
      <c r="I5" s="297"/>
    </row>
    <row r="6" spans="1:12" ht="28.15" customHeight="1">
      <c r="A6" s="302" t="s">
        <v>492</v>
      </c>
      <c r="B6" s="303"/>
      <c r="C6" s="303"/>
      <c r="D6" s="6"/>
      <c r="E6" s="161" t="s">
        <v>399</v>
      </c>
      <c r="F6" s="7"/>
      <c r="G6" s="265" t="s">
        <v>75</v>
      </c>
      <c r="H6" s="265"/>
      <c r="I6" s="266"/>
    </row>
    <row r="7" spans="1:12" ht="28.15" customHeight="1">
      <c r="A7" s="304"/>
      <c r="B7" s="305"/>
      <c r="C7" s="305"/>
      <c r="D7" s="8"/>
      <c r="E7" s="162" t="s">
        <v>18</v>
      </c>
      <c r="F7" s="9"/>
      <c r="G7" s="308" t="str">
        <f>IF(G6="","",VLOOKUP(G6,'Detail for Agreement Page'!B:F,2,FALSE))</f>
        <v>15-328-122</v>
      </c>
      <c r="H7" s="308"/>
      <c r="I7" s="309"/>
    </row>
    <row r="8" spans="1:12" ht="5.25" customHeight="1">
      <c r="A8" s="10"/>
      <c r="B8" s="11"/>
      <c r="C8" s="11"/>
      <c r="D8" s="12"/>
      <c r="E8" s="13"/>
      <c r="F8" s="13"/>
      <c r="G8" s="13"/>
      <c r="H8" s="13"/>
      <c r="I8" s="14"/>
    </row>
    <row r="9" spans="1:12" ht="4.9000000000000004" customHeight="1" thickBot="1">
      <c r="A9" s="306"/>
      <c r="B9" s="307"/>
      <c r="C9" s="307"/>
      <c r="D9" s="298"/>
      <c r="E9" s="299"/>
      <c r="F9" s="299"/>
      <c r="G9" s="299"/>
      <c r="H9" s="299"/>
      <c r="I9" s="299"/>
      <c r="J9" s="28"/>
      <c r="K9" s="28"/>
      <c r="L9" s="28"/>
    </row>
    <row r="10" spans="1:12" ht="28.15" customHeight="1">
      <c r="A10" s="288" t="s">
        <v>114</v>
      </c>
      <c r="B10" s="289"/>
      <c r="C10" s="289"/>
      <c r="D10" s="29"/>
      <c r="E10" s="267" t="s">
        <v>7</v>
      </c>
      <c r="F10" s="267"/>
      <c r="G10" s="267"/>
      <c r="H10" s="267"/>
      <c r="I10" s="141" t="s">
        <v>17</v>
      </c>
      <c r="J10" s="28"/>
      <c r="K10" s="28"/>
      <c r="L10" s="28"/>
    </row>
    <row r="11" spans="1:12" ht="28.15" customHeight="1" thickBot="1">
      <c r="A11" s="290"/>
      <c r="B11" s="291"/>
      <c r="C11" s="291"/>
      <c r="D11" s="30"/>
      <c r="E11" s="268" t="s">
        <v>3</v>
      </c>
      <c r="F11" s="268"/>
      <c r="G11" s="268"/>
      <c r="H11" s="268"/>
      <c r="I11" s="142">
        <f>IF(G6="","",VLOOKUP(G6,'Detail for Agreement Page'!B:F,5,FALSE))</f>
        <v>355055</v>
      </c>
      <c r="J11" s="2"/>
      <c r="K11" s="2"/>
      <c r="L11" s="28"/>
    </row>
    <row r="12" spans="1:12" ht="76.900000000000006" customHeight="1">
      <c r="A12" s="282" t="s">
        <v>797</v>
      </c>
      <c r="B12" s="283"/>
      <c r="C12" s="283"/>
      <c r="D12" s="283"/>
      <c r="E12" s="283"/>
      <c r="F12" s="283"/>
      <c r="G12" s="283"/>
      <c r="H12" s="283"/>
      <c r="I12" s="284"/>
      <c r="J12" s="28"/>
      <c r="K12" s="28"/>
      <c r="L12" s="28"/>
    </row>
    <row r="13" spans="1:12" ht="60" customHeight="1">
      <c r="A13" s="292" t="s">
        <v>493</v>
      </c>
      <c r="B13" s="293"/>
      <c r="C13" s="293"/>
      <c r="D13" s="293"/>
      <c r="E13" s="293"/>
      <c r="F13" s="293"/>
      <c r="G13" s="293"/>
      <c r="H13" s="293"/>
      <c r="I13" s="294"/>
      <c r="J13" s="28"/>
      <c r="K13" s="28"/>
      <c r="L13" s="28"/>
    </row>
    <row r="14" spans="1:12" ht="75" customHeight="1" thickBot="1">
      <c r="A14" s="285" t="s">
        <v>494</v>
      </c>
      <c r="B14" s="286"/>
      <c r="C14" s="286"/>
      <c r="D14" s="286"/>
      <c r="E14" s="286"/>
      <c r="F14" s="286"/>
      <c r="G14" s="286"/>
      <c r="H14" s="286"/>
      <c r="I14" s="287"/>
    </row>
    <row r="15" spans="1:12" ht="23.25" customHeight="1" thickBot="1">
      <c r="A15" s="273" t="s">
        <v>6</v>
      </c>
      <c r="B15" s="274"/>
      <c r="C15" s="274"/>
      <c r="D15" s="274"/>
      <c r="E15" s="274"/>
      <c r="F15" s="274"/>
      <c r="G15" s="274"/>
      <c r="H15" s="274"/>
      <c r="I15" s="275"/>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69" t="s">
        <v>127</v>
      </c>
      <c r="G17" s="269"/>
      <c r="H17" s="269"/>
      <c r="I17" s="270"/>
    </row>
    <row r="18" spans="1:9" s="146" customFormat="1" ht="19.899999999999999" customHeight="1">
      <c r="A18" s="144"/>
      <c r="B18" s="154" t="s">
        <v>112</v>
      </c>
      <c r="C18" s="155"/>
      <c r="D18" s="145"/>
      <c r="E18" s="143"/>
      <c r="F18" s="271" t="s">
        <v>2</v>
      </c>
      <c r="G18" s="271"/>
      <c r="H18" s="271"/>
      <c r="I18" s="272"/>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6" t="str">
        <f>'Budget Detail Sheet'!D2</f>
        <v>ADULT EDUCATION BLOCK GRANT</v>
      </c>
      <c r="H2" s="416"/>
    </row>
    <row r="3" spans="1:8" ht="25.15" customHeight="1">
      <c r="A3" s="19"/>
      <c r="B3" s="19"/>
      <c r="C3" s="19"/>
      <c r="D3" s="19"/>
      <c r="E3" s="19"/>
      <c r="F3" s="118" t="str">
        <f>'Budget Detail Sheet'!C3</f>
        <v xml:space="preserve">ENTITY: </v>
      </c>
      <c r="G3" s="417" t="str">
        <f>'Budget Detail Sheet'!D3</f>
        <v>LONG BEACH USD</v>
      </c>
      <c r="H3" s="417"/>
    </row>
    <row r="4" spans="1:8" ht="25.15" customHeight="1">
      <c r="A4" s="19"/>
      <c r="B4" s="19"/>
      <c r="C4" s="19"/>
      <c r="D4" s="19"/>
      <c r="E4" s="19"/>
      <c r="F4" s="118" t="str">
        <f>'Budget Detail Sheet'!C4</f>
        <v xml:space="preserve">FISCAL YEAR: </v>
      </c>
      <c r="G4" s="417" t="str">
        <f>'Budget Detail Sheet'!D4</f>
        <v>2015/16</v>
      </c>
      <c r="H4" s="417"/>
    </row>
    <row r="5" spans="1:8" ht="25.15" customHeight="1">
      <c r="A5" s="19"/>
      <c r="B5" s="19"/>
      <c r="C5" s="19"/>
      <c r="D5" s="19"/>
      <c r="E5" s="19"/>
      <c r="F5" s="118" t="str">
        <f>'Budget Detail Sheet'!C5</f>
        <v xml:space="preserve">ALLOCATION NUMBER: </v>
      </c>
      <c r="G5" s="43" t="str">
        <f>'Budget Detail Sheet'!D5</f>
        <v>15-328-122</v>
      </c>
      <c r="H5" s="119"/>
    </row>
    <row r="6" spans="1:8" ht="7.9" customHeight="1">
      <c r="A6" s="52"/>
      <c r="B6" s="52"/>
      <c r="C6" s="52"/>
      <c r="D6" s="52"/>
      <c r="E6" s="52"/>
      <c r="F6" s="52"/>
      <c r="G6" s="52"/>
      <c r="H6" s="52"/>
    </row>
    <row r="7" spans="1:8" ht="20.25">
      <c r="A7" s="327" t="s">
        <v>348</v>
      </c>
      <c r="B7" s="327"/>
      <c r="C7" s="327"/>
      <c r="D7" s="327"/>
      <c r="E7" s="327"/>
      <c r="F7" s="327"/>
      <c r="G7" s="327"/>
      <c r="H7" s="327"/>
    </row>
    <row r="8" spans="1:8" ht="18">
      <c r="A8" s="415" t="s">
        <v>489</v>
      </c>
      <c r="B8" s="415"/>
      <c r="C8" s="415"/>
      <c r="D8" s="415"/>
      <c r="E8" s="415"/>
      <c r="F8" s="415"/>
      <c r="G8" s="415"/>
      <c r="H8" s="415"/>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18"/>
      <c r="B11" s="419"/>
      <c r="C11" s="419"/>
      <c r="D11" s="419"/>
      <c r="E11" s="419"/>
      <c r="F11" s="419"/>
      <c r="G11" s="419"/>
      <c r="H11" s="420"/>
    </row>
    <row r="12" spans="1:8" ht="7.9" customHeight="1" thickBot="1">
      <c r="A12" s="52"/>
      <c r="B12" s="52"/>
      <c r="C12" s="52"/>
      <c r="D12" s="52"/>
      <c r="E12" s="52"/>
      <c r="F12" s="52"/>
      <c r="G12" s="52"/>
      <c r="H12" s="52"/>
    </row>
    <row r="13" spans="1:8" s="127" customFormat="1" ht="37.15" customHeight="1" thickBot="1">
      <c r="A13" s="124" t="s">
        <v>350</v>
      </c>
      <c r="B13" s="412" t="s">
        <v>351</v>
      </c>
      <c r="C13" s="413"/>
      <c r="D13" s="413"/>
      <c r="E13" s="414"/>
      <c r="F13" s="124" t="s">
        <v>352</v>
      </c>
      <c r="G13" s="125" t="s">
        <v>353</v>
      </c>
      <c r="H13" s="126" t="s">
        <v>354</v>
      </c>
    </row>
    <row r="14" spans="1:8" s="127" customFormat="1" ht="37.9" customHeight="1">
      <c r="A14" s="394" t="s">
        <v>390</v>
      </c>
      <c r="B14" s="397"/>
      <c r="C14" s="398"/>
      <c r="D14" s="398"/>
      <c r="E14" s="399"/>
      <c r="F14" s="406"/>
      <c r="G14" s="128"/>
      <c r="H14" s="128"/>
    </row>
    <row r="15" spans="1:8" s="127" customFormat="1" ht="37.9" customHeight="1">
      <c r="A15" s="395"/>
      <c r="B15" s="400"/>
      <c r="C15" s="401"/>
      <c r="D15" s="401"/>
      <c r="E15" s="402"/>
      <c r="F15" s="407"/>
      <c r="G15" s="129"/>
      <c r="H15" s="129"/>
    </row>
    <row r="16" spans="1:8" s="127" customFormat="1" ht="37.9" customHeight="1">
      <c r="A16" s="395"/>
      <c r="B16" s="400"/>
      <c r="C16" s="401"/>
      <c r="D16" s="401"/>
      <c r="E16" s="402"/>
      <c r="F16" s="407"/>
      <c r="G16" s="129"/>
      <c r="H16" s="129"/>
    </row>
    <row r="17" spans="1:8" s="127" customFormat="1" ht="37.9" customHeight="1" thickBot="1">
      <c r="A17" s="396"/>
      <c r="B17" s="403"/>
      <c r="C17" s="404"/>
      <c r="D17" s="404"/>
      <c r="E17" s="405"/>
      <c r="F17" s="408"/>
      <c r="G17" s="130"/>
      <c r="H17" s="130"/>
    </row>
    <row r="18" spans="1:8" s="127" customFormat="1" ht="37.9" customHeight="1">
      <c r="A18" s="394" t="s">
        <v>391</v>
      </c>
      <c r="B18" s="397"/>
      <c r="C18" s="398"/>
      <c r="D18" s="398"/>
      <c r="E18" s="399"/>
      <c r="F18" s="406"/>
      <c r="G18" s="128"/>
      <c r="H18" s="128"/>
    </row>
    <row r="19" spans="1:8" s="127" customFormat="1" ht="37.9" customHeight="1">
      <c r="A19" s="395"/>
      <c r="B19" s="400"/>
      <c r="C19" s="401"/>
      <c r="D19" s="401"/>
      <c r="E19" s="402"/>
      <c r="F19" s="407"/>
      <c r="G19" s="129"/>
      <c r="H19" s="129"/>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392</v>
      </c>
      <c r="B22" s="397"/>
      <c r="C22" s="398"/>
      <c r="D22" s="398"/>
      <c r="E22" s="399"/>
      <c r="F22" s="406"/>
      <c r="G22" s="128"/>
      <c r="H22" s="128"/>
    </row>
    <row r="23" spans="1:8" s="127" customFormat="1" ht="37.9" customHeight="1">
      <c r="A23" s="395"/>
      <c r="B23" s="400"/>
      <c r="C23" s="401"/>
      <c r="D23" s="401"/>
      <c r="E23" s="402"/>
      <c r="F23" s="407"/>
      <c r="G23" s="129"/>
      <c r="H23" s="129"/>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393</v>
      </c>
      <c r="B26" s="397"/>
      <c r="C26" s="398"/>
      <c r="D26" s="398"/>
      <c r="E26" s="399"/>
      <c r="F26" s="406"/>
      <c r="G26" s="128"/>
      <c r="H26" s="128"/>
    </row>
    <row r="27" spans="1:8" s="127" customFormat="1" ht="37.9" customHeight="1">
      <c r="A27" s="395"/>
      <c r="B27" s="400"/>
      <c r="C27" s="401"/>
      <c r="D27" s="401"/>
      <c r="E27" s="402"/>
      <c r="F27" s="407"/>
      <c r="G27" s="129"/>
      <c r="H27" s="129"/>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394</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395</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396</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397</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398</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1">SUM(D35:E35)</f>
        <v>544913</v>
      </c>
    </row>
    <row r="36" spans="1:6" ht="28.5" customHeight="1">
      <c r="A36" s="153">
        <v>35</v>
      </c>
      <c r="B36" s="139" t="s">
        <v>64</v>
      </c>
      <c r="C36" s="138" t="s">
        <v>438</v>
      </c>
      <c r="D36" s="234">
        <v>85813</v>
      </c>
      <c r="E36" s="234">
        <v>375430</v>
      </c>
      <c r="F36" s="234">
        <f t="shared" si="1"/>
        <v>461243</v>
      </c>
    </row>
    <row r="37" spans="1:6" ht="28.5" customHeight="1">
      <c r="A37" s="153">
        <v>36</v>
      </c>
      <c r="B37" s="139" t="s">
        <v>791</v>
      </c>
      <c r="C37" s="138" t="s">
        <v>439</v>
      </c>
      <c r="D37" s="234">
        <v>23016</v>
      </c>
      <c r="E37" s="234">
        <v>100695</v>
      </c>
      <c r="F37" s="234">
        <f t="shared" si="1"/>
        <v>123711</v>
      </c>
    </row>
    <row r="38" spans="1:6" ht="28.5" customHeight="1">
      <c r="A38" s="153">
        <v>37</v>
      </c>
      <c r="B38" s="139" t="s">
        <v>63</v>
      </c>
      <c r="C38" s="138" t="s">
        <v>440</v>
      </c>
      <c r="D38" s="234">
        <v>108792</v>
      </c>
      <c r="E38" s="234">
        <v>475966</v>
      </c>
      <c r="F38" s="234">
        <f t="shared" si="1"/>
        <v>584758</v>
      </c>
    </row>
    <row r="39" spans="1:6" ht="28.5" customHeight="1">
      <c r="A39" s="153">
        <v>38</v>
      </c>
      <c r="B39" s="139" t="s">
        <v>61</v>
      </c>
      <c r="C39" s="138" t="s">
        <v>441</v>
      </c>
      <c r="D39" s="234">
        <v>23016</v>
      </c>
      <c r="E39" s="234">
        <v>100695</v>
      </c>
      <c r="F39" s="234">
        <f t="shared" si="1"/>
        <v>123711</v>
      </c>
    </row>
    <row r="40" spans="1:6" ht="28.5" customHeight="1">
      <c r="A40" s="153">
        <v>39</v>
      </c>
      <c r="B40" s="139" t="s">
        <v>60</v>
      </c>
      <c r="C40" s="138" t="s">
        <v>442</v>
      </c>
      <c r="D40" s="234">
        <v>23016</v>
      </c>
      <c r="E40" s="234">
        <v>100695</v>
      </c>
      <c r="F40" s="234">
        <f t="shared" si="1"/>
        <v>123711</v>
      </c>
    </row>
    <row r="41" spans="1:6" ht="28.5" customHeight="1">
      <c r="A41" s="153">
        <v>40</v>
      </c>
      <c r="B41" s="139" t="s">
        <v>118</v>
      </c>
      <c r="C41" s="138" t="s">
        <v>443</v>
      </c>
      <c r="D41" s="234">
        <v>47240</v>
      </c>
      <c r="E41" s="234">
        <v>206675</v>
      </c>
      <c r="F41" s="234">
        <f t="shared" si="1"/>
        <v>253915</v>
      </c>
    </row>
    <row r="42" spans="1:6" ht="28.5" customHeight="1">
      <c r="A42" s="153">
        <v>41</v>
      </c>
      <c r="B42" s="139" t="s">
        <v>657</v>
      </c>
      <c r="C42" s="138" t="s">
        <v>444</v>
      </c>
      <c r="D42" s="234">
        <v>46983</v>
      </c>
      <c r="E42" s="234">
        <v>205551</v>
      </c>
      <c r="F42" s="234">
        <f t="shared" si="1"/>
        <v>252534</v>
      </c>
    </row>
    <row r="43" spans="1:6" ht="28.5" customHeight="1">
      <c r="A43" s="153">
        <v>42</v>
      </c>
      <c r="B43" s="139" t="s">
        <v>122</v>
      </c>
      <c r="C43" s="138" t="s">
        <v>445</v>
      </c>
      <c r="D43" s="234">
        <v>80172</v>
      </c>
      <c r="E43" s="234">
        <v>350753</v>
      </c>
      <c r="F43" s="234">
        <f t="shared" si="1"/>
        <v>430925</v>
      </c>
    </row>
    <row r="44" spans="1:6" ht="28.5" customHeight="1">
      <c r="A44" s="153">
        <v>43</v>
      </c>
      <c r="B44" s="139" t="s">
        <v>56</v>
      </c>
      <c r="C44" s="138" t="s">
        <v>446</v>
      </c>
      <c r="D44" s="234">
        <v>94493</v>
      </c>
      <c r="E44" s="234">
        <v>413407</v>
      </c>
      <c r="F44" s="234">
        <f t="shared" si="1"/>
        <v>507900</v>
      </c>
    </row>
    <row r="45" spans="1:6" ht="28.5" customHeight="1">
      <c r="A45" s="153">
        <v>44</v>
      </c>
      <c r="B45" s="139" t="s">
        <v>54</v>
      </c>
      <c r="C45" s="138" t="s">
        <v>447</v>
      </c>
      <c r="D45" s="234">
        <v>23016</v>
      </c>
      <c r="E45" s="234">
        <v>100695</v>
      </c>
      <c r="F45" s="234">
        <f t="shared" si="1"/>
        <v>123711</v>
      </c>
    </row>
    <row r="46" spans="1:6" ht="28.5" customHeight="1">
      <c r="A46" s="153">
        <v>45</v>
      </c>
      <c r="B46" s="139" t="s">
        <v>53</v>
      </c>
      <c r="C46" s="138" t="s">
        <v>448</v>
      </c>
      <c r="D46" s="234">
        <v>62272</v>
      </c>
      <c r="E46" s="234">
        <v>272439</v>
      </c>
      <c r="F46" s="234">
        <f t="shared" si="1"/>
        <v>334711</v>
      </c>
    </row>
    <row r="47" spans="1:6" ht="28.5" customHeight="1">
      <c r="A47" s="153">
        <v>46</v>
      </c>
      <c r="B47" s="139" t="s">
        <v>792</v>
      </c>
      <c r="C47" s="138" t="s">
        <v>450</v>
      </c>
      <c r="D47" s="234">
        <v>35063</v>
      </c>
      <c r="E47" s="234">
        <v>153401</v>
      </c>
      <c r="F47" s="234">
        <f t="shared" si="1"/>
        <v>188464</v>
      </c>
    </row>
    <row r="48" spans="1:6" ht="28.5" customHeight="1">
      <c r="A48" s="153">
        <v>47</v>
      </c>
      <c r="B48" s="229" t="s">
        <v>119</v>
      </c>
      <c r="C48" s="138" t="s">
        <v>429</v>
      </c>
      <c r="D48" s="234">
        <v>181730</v>
      </c>
      <c r="E48" s="234">
        <v>795072</v>
      </c>
      <c r="F48" s="234">
        <f t="shared" si="1"/>
        <v>976802</v>
      </c>
    </row>
    <row r="49" spans="1:6" ht="28.5" customHeight="1">
      <c r="A49" s="153">
        <v>48</v>
      </c>
      <c r="B49" s="139" t="s">
        <v>51</v>
      </c>
      <c r="C49" s="138" t="s">
        <v>452</v>
      </c>
      <c r="D49" s="234">
        <v>91965</v>
      </c>
      <c r="E49" s="234">
        <v>402346</v>
      </c>
      <c r="F49" s="234">
        <f t="shared" si="1"/>
        <v>494311</v>
      </c>
    </row>
    <row r="50" spans="1:6" ht="28.5" customHeight="1">
      <c r="A50" s="153">
        <v>49</v>
      </c>
      <c r="B50" s="228" t="s">
        <v>694</v>
      </c>
      <c r="C50" s="138" t="s">
        <v>453</v>
      </c>
      <c r="D50" s="234">
        <f>SUM('Breakdown by Entity'!G52:G53)</f>
        <v>112083</v>
      </c>
      <c r="E50" s="234">
        <f>SUM('Breakdown by Entity'!H52:H53)</f>
        <v>490366</v>
      </c>
      <c r="F50" s="234">
        <f t="shared" si="1"/>
        <v>602449</v>
      </c>
    </row>
    <row r="51" spans="1:6" ht="28.5" customHeight="1">
      <c r="A51" s="153">
        <v>50</v>
      </c>
      <c r="B51" s="139" t="s">
        <v>49</v>
      </c>
      <c r="C51" s="138" t="s">
        <v>454</v>
      </c>
      <c r="D51" s="234">
        <v>109124</v>
      </c>
      <c r="E51" s="234">
        <v>477420</v>
      </c>
      <c r="F51" s="234">
        <f t="shared" si="1"/>
        <v>586544</v>
      </c>
    </row>
    <row r="52" spans="1:6" ht="28.5" customHeight="1">
      <c r="A52" s="153">
        <v>51</v>
      </c>
      <c r="B52" s="139" t="s">
        <v>701</v>
      </c>
      <c r="C52" s="138" t="s">
        <v>455</v>
      </c>
      <c r="D52" s="234">
        <v>97315</v>
      </c>
      <c r="E52" s="234">
        <v>425756</v>
      </c>
      <c r="F52" s="234">
        <f t="shared" si="1"/>
        <v>523071</v>
      </c>
    </row>
    <row r="53" spans="1:6" ht="28.5" customHeight="1">
      <c r="A53" s="153">
        <v>52</v>
      </c>
      <c r="B53" s="139" t="s">
        <v>46</v>
      </c>
      <c r="C53" s="138" t="s">
        <v>457</v>
      </c>
      <c r="D53" s="234">
        <v>24253</v>
      </c>
      <c r="E53" s="234">
        <v>106109</v>
      </c>
      <c r="F53" s="234">
        <f t="shared" si="1"/>
        <v>130362</v>
      </c>
    </row>
    <row r="54" spans="1:6" ht="28.5" customHeight="1">
      <c r="A54" s="153">
        <v>53</v>
      </c>
      <c r="B54" s="139" t="s">
        <v>794</v>
      </c>
      <c r="C54" s="138" t="s">
        <v>458</v>
      </c>
      <c r="D54" s="234">
        <v>68863</v>
      </c>
      <c r="E54" s="234">
        <v>301277</v>
      </c>
      <c r="F54" s="234">
        <f t="shared" si="1"/>
        <v>370140</v>
      </c>
    </row>
    <row r="55" spans="1:6" ht="28.5" customHeight="1">
      <c r="A55" s="153">
        <v>54</v>
      </c>
      <c r="B55" s="139" t="s">
        <v>43</v>
      </c>
      <c r="C55" s="138" t="s">
        <v>459</v>
      </c>
      <c r="D55" s="234">
        <v>23016</v>
      </c>
      <c r="E55" s="234">
        <v>100695</v>
      </c>
      <c r="F55" s="234">
        <f t="shared" si="1"/>
        <v>123711</v>
      </c>
    </row>
    <row r="56" spans="1:6" ht="28.5" customHeight="1">
      <c r="A56" s="153">
        <v>55</v>
      </c>
      <c r="B56" s="140" t="s">
        <v>796</v>
      </c>
      <c r="C56" s="138" t="s">
        <v>460</v>
      </c>
      <c r="D56" s="234">
        <f>SUM('Breakdown by Entity'!G60:G61)</f>
        <v>23016</v>
      </c>
      <c r="E56" s="234">
        <f>SUM('Breakdown by Entity'!H60:H61)</f>
        <v>100695</v>
      </c>
      <c r="F56" s="234">
        <f t="shared" si="1"/>
        <v>123711</v>
      </c>
    </row>
    <row r="57" spans="1:6" ht="28.5" customHeight="1">
      <c r="A57" s="153">
        <v>56</v>
      </c>
      <c r="B57" s="228" t="s">
        <v>795</v>
      </c>
      <c r="C57" s="138" t="s">
        <v>461</v>
      </c>
      <c r="D57" s="234">
        <f>SUM('Breakdown by Entity'!G62:G63)</f>
        <v>23016</v>
      </c>
      <c r="E57" s="234">
        <f>SUM('Breakdown by Entity'!H62:H63)</f>
        <v>100695</v>
      </c>
      <c r="F57" s="234">
        <f t="shared" si="1"/>
        <v>123711</v>
      </c>
    </row>
    <row r="58" spans="1:6" ht="28.5" customHeight="1">
      <c r="A58" s="153">
        <v>57</v>
      </c>
      <c r="B58" s="139" t="s">
        <v>730</v>
      </c>
      <c r="C58" s="138" t="s">
        <v>462</v>
      </c>
      <c r="D58" s="234">
        <v>25358</v>
      </c>
      <c r="E58" s="234">
        <v>110943</v>
      </c>
      <c r="F58" s="234">
        <f t="shared" si="1"/>
        <v>136301</v>
      </c>
    </row>
    <row r="59" spans="1:6" ht="28.5" customHeight="1">
      <c r="A59" s="153">
        <v>58</v>
      </c>
      <c r="B59" s="139" t="s">
        <v>39</v>
      </c>
      <c r="C59" s="244" t="s">
        <v>476</v>
      </c>
      <c r="D59" s="234">
        <v>25318</v>
      </c>
      <c r="E59" s="234">
        <v>110764</v>
      </c>
      <c r="F59" s="234">
        <f t="shared" si="1"/>
        <v>136082</v>
      </c>
    </row>
    <row r="60" spans="1:6" ht="28.5" customHeight="1">
      <c r="A60" s="153">
        <v>59</v>
      </c>
      <c r="B60" s="139" t="s">
        <v>743</v>
      </c>
      <c r="C60" s="138" t="s">
        <v>464</v>
      </c>
      <c r="D60" s="234">
        <v>48792</v>
      </c>
      <c r="E60" s="234">
        <v>213466</v>
      </c>
      <c r="F60" s="234">
        <f t="shared" si="1"/>
        <v>262258</v>
      </c>
    </row>
    <row r="61" spans="1:6" ht="28.5" customHeight="1">
      <c r="A61" s="153">
        <v>60</v>
      </c>
      <c r="B61" s="139" t="s">
        <v>793</v>
      </c>
      <c r="C61" s="138" t="s">
        <v>456</v>
      </c>
      <c r="D61" s="234">
        <v>140423</v>
      </c>
      <c r="E61" s="234">
        <v>614353</v>
      </c>
      <c r="F61" s="234">
        <f t="shared" si="1"/>
        <v>754776</v>
      </c>
    </row>
    <row r="62" spans="1:6" ht="28.5" customHeight="1">
      <c r="A62" s="153">
        <v>61</v>
      </c>
      <c r="B62" s="139" t="s">
        <v>747</v>
      </c>
      <c r="C62" s="138" t="s">
        <v>465</v>
      </c>
      <c r="D62" s="234">
        <v>65900</v>
      </c>
      <c r="E62" s="234">
        <v>288311</v>
      </c>
      <c r="F62" s="234">
        <f t="shared" si="1"/>
        <v>354211</v>
      </c>
    </row>
    <row r="63" spans="1:6" ht="28.5" customHeight="1">
      <c r="A63" s="153">
        <v>62</v>
      </c>
      <c r="B63" s="139" t="s">
        <v>32</v>
      </c>
      <c r="C63" s="138" t="s">
        <v>466</v>
      </c>
      <c r="D63" s="234">
        <v>58634</v>
      </c>
      <c r="E63" s="234">
        <v>256524</v>
      </c>
      <c r="F63" s="234">
        <f t="shared" si="1"/>
        <v>315158</v>
      </c>
    </row>
    <row r="64" spans="1:6" ht="28.5" customHeight="1">
      <c r="A64" s="153">
        <v>63</v>
      </c>
      <c r="B64" s="139" t="s">
        <v>31</v>
      </c>
      <c r="C64" s="138" t="s">
        <v>467</v>
      </c>
      <c r="D64" s="234">
        <v>148502</v>
      </c>
      <c r="E64" s="234">
        <v>649700</v>
      </c>
      <c r="F64" s="234">
        <f t="shared" si="1"/>
        <v>798202</v>
      </c>
    </row>
    <row r="65" spans="1:6" ht="28.5" customHeight="1">
      <c r="A65" s="153">
        <v>64</v>
      </c>
      <c r="B65" s="139" t="s">
        <v>758</v>
      </c>
      <c r="C65" s="138" t="s">
        <v>468</v>
      </c>
      <c r="D65" s="234">
        <v>90264</v>
      </c>
      <c r="E65" s="234">
        <v>394906</v>
      </c>
      <c r="F65" s="234">
        <f t="shared" si="1"/>
        <v>485170</v>
      </c>
    </row>
    <row r="66" spans="1:6" ht="28.5" customHeight="1">
      <c r="A66" s="153">
        <v>65</v>
      </c>
      <c r="B66" s="139" t="s">
        <v>28</v>
      </c>
      <c r="C66" s="138" t="s">
        <v>469</v>
      </c>
      <c r="D66" s="234">
        <v>43590</v>
      </c>
      <c r="E66" s="234">
        <v>190707</v>
      </c>
      <c r="F66" s="234">
        <f t="shared" ref="F66:F72" si="2">SUM(D66:E66)</f>
        <v>234297</v>
      </c>
    </row>
    <row r="67" spans="1:6" ht="28.5" customHeight="1">
      <c r="A67" s="153">
        <v>66</v>
      </c>
      <c r="B67" s="139" t="s">
        <v>123</v>
      </c>
      <c r="C67" s="138" t="s">
        <v>470</v>
      </c>
      <c r="D67" s="234">
        <v>57704</v>
      </c>
      <c r="E67" s="234">
        <v>252454</v>
      </c>
      <c r="F67" s="234">
        <f t="shared" si="2"/>
        <v>310158</v>
      </c>
    </row>
    <row r="68" spans="1:6" ht="28.5" customHeight="1">
      <c r="A68" s="153">
        <v>67</v>
      </c>
      <c r="B68" s="139" t="s">
        <v>121</v>
      </c>
      <c r="C68" s="138" t="s">
        <v>471</v>
      </c>
      <c r="D68" s="234">
        <v>76801</v>
      </c>
      <c r="E68" s="234">
        <v>336004</v>
      </c>
      <c r="F68" s="234">
        <f t="shared" si="2"/>
        <v>412805</v>
      </c>
    </row>
    <row r="69" spans="1:6" ht="28.5" customHeight="1">
      <c r="A69" s="153">
        <v>68</v>
      </c>
      <c r="B69" s="139" t="s">
        <v>26</v>
      </c>
      <c r="C69" s="138" t="s">
        <v>472</v>
      </c>
      <c r="D69" s="234">
        <v>23016</v>
      </c>
      <c r="E69" s="234">
        <v>100695</v>
      </c>
      <c r="F69" s="234">
        <f t="shared" si="2"/>
        <v>123711</v>
      </c>
    </row>
    <row r="70" spans="1:6" ht="28.5" customHeight="1">
      <c r="A70" s="153">
        <v>69</v>
      </c>
      <c r="B70" s="139" t="s">
        <v>24</v>
      </c>
      <c r="C70" s="138" t="s">
        <v>473</v>
      </c>
      <c r="D70" s="234">
        <v>23016</v>
      </c>
      <c r="E70" s="234">
        <v>100695</v>
      </c>
      <c r="F70" s="234">
        <f t="shared" si="2"/>
        <v>123711</v>
      </c>
    </row>
    <row r="71" spans="1:6" ht="28.5" customHeight="1">
      <c r="A71" s="153">
        <v>70</v>
      </c>
      <c r="B71" s="139" t="s">
        <v>22</v>
      </c>
      <c r="C71" s="138" t="s">
        <v>474</v>
      </c>
      <c r="D71" s="234">
        <v>82168</v>
      </c>
      <c r="E71" s="234">
        <v>359486</v>
      </c>
      <c r="F71" s="234">
        <f t="shared" si="2"/>
        <v>441654</v>
      </c>
    </row>
    <row r="72" spans="1:6" ht="28.5" customHeight="1">
      <c r="A72" s="153">
        <v>71</v>
      </c>
      <c r="B72" s="139" t="s">
        <v>21</v>
      </c>
      <c r="C72" s="138" t="s">
        <v>475</v>
      </c>
      <c r="D72" s="234">
        <v>39403</v>
      </c>
      <c r="E72" s="234">
        <v>172394</v>
      </c>
      <c r="F72" s="234">
        <f t="shared" si="2"/>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25">
        <v>17</v>
      </c>
      <c r="B18" s="426" t="s">
        <v>296</v>
      </c>
      <c r="C18" s="423" t="s">
        <v>422</v>
      </c>
      <c r="D18" s="436" t="s">
        <v>295</v>
      </c>
      <c r="E18" s="190" t="s">
        <v>170</v>
      </c>
      <c r="F18" s="187" t="s">
        <v>171</v>
      </c>
      <c r="G18" s="181">
        <v>12228</v>
      </c>
      <c r="H18" s="181">
        <v>53493</v>
      </c>
      <c r="I18" s="181">
        <f t="shared" si="0"/>
        <v>65721</v>
      </c>
    </row>
    <row r="19" spans="1:9" ht="18.75">
      <c r="A19" s="425"/>
      <c r="B19" s="427"/>
      <c r="C19" s="429"/>
      <c r="D19" s="437"/>
      <c r="E19" s="190" t="s">
        <v>172</v>
      </c>
      <c r="F19" s="187" t="s">
        <v>171</v>
      </c>
      <c r="G19" s="181">
        <v>6113</v>
      </c>
      <c r="H19" s="181">
        <v>26746</v>
      </c>
      <c r="I19" s="181">
        <f t="shared" si="0"/>
        <v>32859</v>
      </c>
    </row>
    <row r="20" spans="1:9" ht="18.75">
      <c r="A20" s="425"/>
      <c r="B20" s="427"/>
      <c r="C20" s="429"/>
      <c r="D20" s="437"/>
      <c r="E20" s="190" t="s">
        <v>173</v>
      </c>
      <c r="F20" s="187" t="s">
        <v>171</v>
      </c>
      <c r="G20" s="181">
        <v>6113</v>
      </c>
      <c r="H20" s="181">
        <v>26746</v>
      </c>
      <c r="I20" s="181">
        <f t="shared" si="0"/>
        <v>32859</v>
      </c>
    </row>
    <row r="21" spans="1:9" ht="18.75">
      <c r="A21" s="425"/>
      <c r="B21" s="428"/>
      <c r="C21" s="424"/>
      <c r="D21" s="438"/>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28.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25">
        <v>48</v>
      </c>
      <c r="B52" s="421" t="s">
        <v>300</v>
      </c>
      <c r="C52" s="423" t="s">
        <v>453</v>
      </c>
      <c r="D52" s="439" t="s">
        <v>299</v>
      </c>
      <c r="E52" s="191" t="s">
        <v>231</v>
      </c>
      <c r="F52" s="191" t="s">
        <v>178</v>
      </c>
      <c r="G52" s="181">
        <v>84062</v>
      </c>
      <c r="H52" s="181">
        <v>367775</v>
      </c>
      <c r="I52" s="181">
        <f t="shared" si="0"/>
        <v>451837</v>
      </c>
    </row>
    <row r="53" spans="1:9" ht="18.75" customHeight="1">
      <c r="A53" s="425"/>
      <c r="B53" s="422"/>
      <c r="C53" s="424"/>
      <c r="D53" s="440"/>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25">
        <v>55</v>
      </c>
      <c r="B60" s="421" t="s">
        <v>403</v>
      </c>
      <c r="C60" s="423" t="s">
        <v>460</v>
      </c>
      <c r="D60" s="439" t="s">
        <v>402</v>
      </c>
      <c r="E60" s="187" t="s">
        <v>247</v>
      </c>
      <c r="F60" s="187" t="s">
        <v>137</v>
      </c>
      <c r="G60" s="181">
        <v>11508</v>
      </c>
      <c r="H60" s="181">
        <v>50348</v>
      </c>
      <c r="I60" s="181">
        <f t="shared" si="0"/>
        <v>61856</v>
      </c>
    </row>
    <row r="61" spans="1:9" ht="28.5">
      <c r="A61" s="425"/>
      <c r="B61" s="422"/>
      <c r="C61" s="424"/>
      <c r="D61" s="440"/>
      <c r="E61" s="187" t="s">
        <v>248</v>
      </c>
      <c r="F61" s="187" t="s">
        <v>137</v>
      </c>
      <c r="G61" s="181">
        <v>11508</v>
      </c>
      <c r="H61" s="181">
        <v>50347</v>
      </c>
      <c r="I61" s="181">
        <f t="shared" si="0"/>
        <v>61855</v>
      </c>
    </row>
    <row r="62" spans="1:9" ht="18.75" customHeight="1">
      <c r="A62" s="425">
        <v>56</v>
      </c>
      <c r="B62" s="421" t="s">
        <v>404</v>
      </c>
      <c r="C62" s="423" t="s">
        <v>461</v>
      </c>
      <c r="D62" s="439" t="s">
        <v>405</v>
      </c>
      <c r="E62" s="179" t="s">
        <v>250</v>
      </c>
      <c r="F62" s="179" t="s">
        <v>137</v>
      </c>
      <c r="G62" s="181">
        <v>11508</v>
      </c>
      <c r="H62" s="181">
        <v>50348</v>
      </c>
      <c r="I62" s="181">
        <f t="shared" si="0"/>
        <v>61856</v>
      </c>
    </row>
    <row r="63" spans="1:9" ht="18.75" customHeight="1">
      <c r="A63" s="425"/>
      <c r="B63" s="422"/>
      <c r="C63" s="424"/>
      <c r="D63" s="440"/>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41" t="s">
        <v>284</v>
      </c>
      <c r="H84" s="442"/>
      <c r="I84" s="443"/>
      <c r="J84" s="197"/>
      <c r="K84" s="197"/>
      <c r="L84" s="197"/>
      <c r="M84" s="197"/>
      <c r="N84" s="197"/>
    </row>
    <row r="85" spans="2:15" ht="54" customHeight="1">
      <c r="B85" s="201"/>
      <c r="C85" s="216"/>
      <c r="D85" s="199" t="s">
        <v>285</v>
      </c>
      <c r="E85" s="201"/>
      <c r="F85" s="201"/>
      <c r="G85" s="444" t="s">
        <v>286</v>
      </c>
      <c r="H85" s="445"/>
      <c r="I85" s="446"/>
      <c r="J85" s="202"/>
      <c r="K85" s="197"/>
      <c r="L85" s="197"/>
      <c r="M85" s="197"/>
      <c r="N85" s="197"/>
    </row>
    <row r="86" spans="2:15" ht="18.75">
      <c r="B86" s="199"/>
      <c r="C86" s="215"/>
      <c r="D86" s="199" t="s">
        <v>191</v>
      </c>
      <c r="E86" s="199"/>
      <c r="F86" s="203"/>
      <c r="G86" s="447" t="s">
        <v>287</v>
      </c>
      <c r="H86" s="448"/>
      <c r="I86" s="449"/>
      <c r="J86" s="197"/>
      <c r="K86" s="197"/>
      <c r="L86" s="197"/>
      <c r="M86" s="197"/>
      <c r="N86" s="197"/>
    </row>
    <row r="87" spans="2:15" ht="18.75">
      <c r="B87" s="203"/>
      <c r="C87" s="217"/>
      <c r="D87" s="199" t="s">
        <v>209</v>
      </c>
      <c r="E87" s="203"/>
      <c r="F87" s="203"/>
      <c r="G87" s="450" t="s">
        <v>288</v>
      </c>
      <c r="H87" s="451"/>
      <c r="I87" s="452"/>
      <c r="J87" s="197"/>
      <c r="K87" s="197"/>
      <c r="L87" s="197"/>
      <c r="M87" s="197"/>
      <c r="N87" s="197"/>
    </row>
    <row r="88" spans="2:15" ht="18.75">
      <c r="B88" s="201"/>
      <c r="C88" s="216"/>
      <c r="D88" s="199" t="s">
        <v>289</v>
      </c>
      <c r="E88" s="201"/>
      <c r="F88" s="201"/>
      <c r="G88" s="450" t="s">
        <v>290</v>
      </c>
      <c r="H88" s="451"/>
      <c r="I88" s="452"/>
      <c r="J88" s="197"/>
      <c r="K88" s="197"/>
      <c r="L88" s="197"/>
      <c r="M88" s="197"/>
      <c r="N88" s="197"/>
    </row>
    <row r="89" spans="2:15" ht="39" customHeight="1">
      <c r="B89" s="201"/>
      <c r="C89" s="216"/>
      <c r="D89" s="199" t="s">
        <v>230</v>
      </c>
      <c r="E89" s="201"/>
      <c r="F89" s="201"/>
      <c r="G89" s="430" t="s">
        <v>291</v>
      </c>
      <c r="H89" s="431"/>
      <c r="I89" s="432"/>
      <c r="J89" s="204"/>
      <c r="K89" s="204"/>
      <c r="L89" s="204"/>
      <c r="M89" s="204"/>
      <c r="N89" s="197"/>
    </row>
    <row r="90" spans="2:15" ht="39" customHeight="1">
      <c r="B90" s="201"/>
      <c r="C90" s="216"/>
      <c r="D90" s="199" t="s">
        <v>249</v>
      </c>
      <c r="E90" s="201"/>
      <c r="F90" s="203"/>
      <c r="G90" s="430" t="s">
        <v>292</v>
      </c>
      <c r="H90" s="431"/>
      <c r="I90" s="432"/>
      <c r="J90" s="204"/>
      <c r="K90" s="204"/>
      <c r="L90" s="204"/>
      <c r="M90" s="197"/>
      <c r="N90" s="197"/>
    </row>
    <row r="91" spans="2:15" ht="18.75">
      <c r="B91" s="201"/>
      <c r="C91" s="216"/>
      <c r="D91" s="199" t="s">
        <v>238</v>
      </c>
      <c r="E91" s="201"/>
      <c r="F91" s="199"/>
      <c r="G91" s="433" t="s">
        <v>293</v>
      </c>
      <c r="H91" s="434"/>
      <c r="I91" s="435"/>
      <c r="J91" s="197"/>
      <c r="K91" s="197"/>
      <c r="L91" s="197"/>
      <c r="M91" s="197"/>
      <c r="N91" s="197"/>
    </row>
    <row r="92" spans="2:15" ht="38.25" customHeight="1">
      <c r="B92" s="199"/>
      <c r="C92" s="215"/>
      <c r="D92" s="199" t="s">
        <v>246</v>
      </c>
      <c r="E92" s="199"/>
      <c r="F92" s="205"/>
      <c r="G92" s="430" t="s">
        <v>294</v>
      </c>
      <c r="H92" s="431"/>
      <c r="I92" s="432"/>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41" t="s">
        <v>284</v>
      </c>
      <c r="F88" s="442"/>
      <c r="G88" s="443"/>
      <c r="H88" s="197"/>
      <c r="I88" s="197"/>
      <c r="J88" s="197"/>
      <c r="K88" s="197"/>
      <c r="L88" s="197"/>
    </row>
    <row r="89" spans="1:13" ht="54" customHeight="1">
      <c r="B89" s="199" t="s">
        <v>285</v>
      </c>
      <c r="C89" s="201"/>
      <c r="D89" s="201"/>
      <c r="E89" s="444" t="s">
        <v>286</v>
      </c>
      <c r="F89" s="445"/>
      <c r="G89" s="446"/>
      <c r="H89" s="202"/>
      <c r="I89" s="197"/>
      <c r="J89" s="197"/>
      <c r="K89" s="197"/>
      <c r="L89" s="197"/>
    </row>
    <row r="90" spans="1:13" ht="18.75">
      <c r="B90" s="199" t="s">
        <v>191</v>
      </c>
      <c r="C90" s="199"/>
      <c r="D90" s="203"/>
      <c r="E90" s="447" t="s">
        <v>287</v>
      </c>
      <c r="F90" s="448"/>
      <c r="G90" s="449"/>
      <c r="H90" s="197"/>
      <c r="I90" s="197"/>
      <c r="J90" s="197"/>
      <c r="K90" s="197"/>
      <c r="L90" s="197"/>
    </row>
    <row r="91" spans="1:13" ht="18.75">
      <c r="B91" s="199" t="s">
        <v>209</v>
      </c>
      <c r="C91" s="203"/>
      <c r="D91" s="203"/>
      <c r="E91" s="450" t="s">
        <v>288</v>
      </c>
      <c r="F91" s="451"/>
      <c r="G91" s="452"/>
      <c r="H91" s="197"/>
      <c r="I91" s="197"/>
      <c r="J91" s="197"/>
      <c r="K91" s="197"/>
      <c r="L91" s="197"/>
    </row>
    <row r="92" spans="1:13" ht="18.75">
      <c r="B92" s="199" t="s">
        <v>289</v>
      </c>
      <c r="C92" s="201"/>
      <c r="D92" s="201"/>
      <c r="E92" s="450" t="s">
        <v>290</v>
      </c>
      <c r="F92" s="451"/>
      <c r="G92" s="452"/>
      <c r="H92" s="197"/>
      <c r="I92" s="197"/>
      <c r="J92" s="197"/>
      <c r="K92" s="197"/>
      <c r="L92" s="197"/>
    </row>
    <row r="93" spans="1:13" ht="39" customHeight="1">
      <c r="B93" s="199" t="s">
        <v>230</v>
      </c>
      <c r="C93" s="201"/>
      <c r="D93" s="201"/>
      <c r="E93" s="430" t="s">
        <v>291</v>
      </c>
      <c r="F93" s="431"/>
      <c r="G93" s="432"/>
      <c r="H93" s="204"/>
      <c r="I93" s="204"/>
      <c r="J93" s="204"/>
      <c r="K93" s="204"/>
      <c r="L93" s="197"/>
    </row>
    <row r="94" spans="1:13" ht="39" customHeight="1">
      <c r="B94" s="199" t="s">
        <v>249</v>
      </c>
      <c r="C94" s="201"/>
      <c r="D94" s="203"/>
      <c r="E94" s="430" t="s">
        <v>292</v>
      </c>
      <c r="F94" s="431"/>
      <c r="G94" s="432"/>
      <c r="H94" s="204"/>
      <c r="I94" s="204"/>
      <c r="J94" s="204"/>
      <c r="K94" s="197"/>
      <c r="L94" s="197"/>
    </row>
    <row r="95" spans="1:13" ht="18.75">
      <c r="B95" s="199" t="s">
        <v>238</v>
      </c>
      <c r="C95" s="201"/>
      <c r="D95" s="199"/>
      <c r="E95" s="433" t="s">
        <v>293</v>
      </c>
      <c r="F95" s="434"/>
      <c r="G95" s="435"/>
      <c r="H95" s="197"/>
      <c r="I95" s="197"/>
      <c r="J95" s="197"/>
      <c r="K95" s="197"/>
      <c r="L95" s="197"/>
    </row>
    <row r="96" spans="1:13" ht="38.25" customHeight="1">
      <c r="B96" s="199" t="s">
        <v>246</v>
      </c>
      <c r="C96" s="199"/>
      <c r="D96" s="205"/>
      <c r="E96" s="430" t="s">
        <v>294</v>
      </c>
      <c r="F96" s="431"/>
      <c r="G96" s="432"/>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B21" sqref="B21:C2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5" t="s">
        <v>301</v>
      </c>
      <c r="B1" s="315"/>
      <c r="C1" s="315"/>
      <c r="D1" s="315"/>
      <c r="E1" s="315"/>
      <c r="F1" s="315"/>
      <c r="G1" s="315"/>
    </row>
    <row r="2" spans="1:7" ht="10.5" customHeight="1">
      <c r="A2" s="170"/>
      <c r="B2" s="170"/>
      <c r="C2" s="170"/>
      <c r="D2" s="170"/>
      <c r="E2" s="170"/>
      <c r="F2" s="170"/>
      <c r="G2" s="170"/>
    </row>
    <row r="3" spans="1:7" ht="36.75" customHeight="1">
      <c r="A3" s="170"/>
      <c r="B3" s="170"/>
      <c r="C3" s="170"/>
      <c r="D3" s="20" t="s">
        <v>302</v>
      </c>
      <c r="E3" s="316" t="str">
        <f>'AEBG Agreement Page'!D1</f>
        <v>ADULT EDUCATION BLOCK GRANT</v>
      </c>
      <c r="F3" s="316"/>
      <c r="G3" s="316"/>
    </row>
    <row r="4" spans="1:7" ht="28.15" customHeight="1">
      <c r="A4" s="18"/>
      <c r="B4" s="19"/>
      <c r="D4" s="118" t="s">
        <v>8</v>
      </c>
      <c r="E4" s="317" t="str">
        <f>'AEBG Agreement Page'!I10</f>
        <v>2015/16</v>
      </c>
      <c r="F4" s="317"/>
      <c r="G4" s="317"/>
    </row>
    <row r="5" spans="1:7" ht="28.15" customHeight="1">
      <c r="A5" s="22"/>
      <c r="B5" s="22"/>
      <c r="D5" s="117" t="s">
        <v>115</v>
      </c>
      <c r="E5" s="326" t="str">
        <f>IF('AEBG Agreement Page'!G7="","",'AEBG Agreement Page'!G7)</f>
        <v>15-328-122</v>
      </c>
      <c r="F5" s="326"/>
      <c r="G5" s="326"/>
    </row>
    <row r="6" spans="1:7" ht="7.9" customHeight="1"/>
    <row r="7" spans="1:7" ht="20.25">
      <c r="A7" s="327" t="s">
        <v>9</v>
      </c>
      <c r="B7" s="327"/>
      <c r="C7" s="327"/>
      <c r="D7" s="327"/>
      <c r="E7" s="327"/>
      <c r="F7" s="327"/>
      <c r="G7" s="327"/>
    </row>
    <row r="8" spans="1:7" ht="7.9" customHeight="1" thickBot="1"/>
    <row r="9" spans="1:7" s="34" customFormat="1" ht="28.15" customHeight="1">
      <c r="A9" s="24" t="s">
        <v>399</v>
      </c>
      <c r="B9" s="328" t="str">
        <f>IF('AEBG Agreement Page'!G6="","",'AEBG Agreement Page'!G6)</f>
        <v>LONG BEACH USD</v>
      </c>
      <c r="C9" s="328"/>
      <c r="D9" s="328"/>
      <c r="E9" s="328"/>
      <c r="F9" s="328"/>
      <c r="G9" s="329"/>
    </row>
    <row r="10" spans="1:7" s="34" customFormat="1" ht="28.15" customHeight="1">
      <c r="A10" s="35" t="s">
        <v>10</v>
      </c>
      <c r="B10" s="312" t="s">
        <v>804</v>
      </c>
      <c r="C10" s="312"/>
      <c r="D10" s="312"/>
      <c r="E10" s="312"/>
      <c r="F10" s="312"/>
      <c r="G10" s="325"/>
    </row>
    <row r="11" spans="1:7" s="34" customFormat="1" ht="28.15" customHeight="1">
      <c r="A11" s="35" t="s">
        <v>11</v>
      </c>
      <c r="B11" s="312" t="s">
        <v>805</v>
      </c>
      <c r="C11" s="312"/>
      <c r="D11" s="36" t="s">
        <v>12</v>
      </c>
      <c r="E11" s="41" t="s">
        <v>806</v>
      </c>
      <c r="F11" s="36" t="s">
        <v>13</v>
      </c>
      <c r="G11" s="25">
        <v>90810</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18" t="s">
        <v>400</v>
      </c>
      <c r="B14" s="319"/>
      <c r="C14" s="319"/>
      <c r="D14" s="319"/>
      <c r="E14" s="319"/>
      <c r="F14" s="319"/>
      <c r="G14" s="320"/>
    </row>
    <row r="15" spans="1:7" s="34" customFormat="1" ht="28.15" customHeight="1">
      <c r="A15" s="26" t="s">
        <v>4</v>
      </c>
      <c r="B15" s="321" t="s">
        <v>592</v>
      </c>
      <c r="C15" s="321"/>
      <c r="D15" s="27" t="s">
        <v>14</v>
      </c>
      <c r="E15" s="322" t="s">
        <v>807</v>
      </c>
      <c r="F15" s="322"/>
      <c r="G15" s="323"/>
    </row>
    <row r="16" spans="1:7" s="34" customFormat="1" ht="28.15" customHeight="1">
      <c r="A16" s="42" t="s">
        <v>5</v>
      </c>
      <c r="B16" s="324" t="s">
        <v>808</v>
      </c>
      <c r="C16" s="324"/>
      <c r="D16" s="27" t="s">
        <v>15</v>
      </c>
      <c r="E16" s="322"/>
      <c r="F16" s="322"/>
      <c r="G16" s="323"/>
    </row>
    <row r="17" spans="1:7" s="34" customFormat="1" ht="28.15" customHeight="1">
      <c r="A17" s="310" t="s">
        <v>16</v>
      </c>
      <c r="B17" s="311"/>
      <c r="C17" s="312" t="s">
        <v>593</v>
      </c>
      <c r="D17" s="312"/>
      <c r="E17" s="313"/>
      <c r="F17" s="313"/>
      <c r="G17" s="314"/>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18" t="s">
        <v>126</v>
      </c>
      <c r="B20" s="319"/>
      <c r="C20" s="319"/>
      <c r="D20" s="319"/>
      <c r="E20" s="319"/>
      <c r="F20" s="319"/>
      <c r="G20" s="320"/>
    </row>
    <row r="21" spans="1:7" s="34" customFormat="1" ht="28.15" customHeight="1">
      <c r="A21" s="26" t="s">
        <v>4</v>
      </c>
      <c r="B21" s="321" t="s">
        <v>809</v>
      </c>
      <c r="C21" s="321"/>
      <c r="D21" s="27" t="s">
        <v>14</v>
      </c>
      <c r="E21" s="322" t="s">
        <v>810</v>
      </c>
      <c r="F21" s="322"/>
      <c r="G21" s="323"/>
    </row>
    <row r="22" spans="1:7" s="34" customFormat="1" ht="28.15" customHeight="1">
      <c r="A22" s="42" t="s">
        <v>5</v>
      </c>
      <c r="B22" s="324" t="s">
        <v>811</v>
      </c>
      <c r="C22" s="324"/>
      <c r="D22" s="27" t="s">
        <v>15</v>
      </c>
      <c r="E22" s="322" t="s">
        <v>812</v>
      </c>
      <c r="F22" s="322"/>
      <c r="G22" s="323"/>
    </row>
    <row r="23" spans="1:7" s="34" customFormat="1" ht="28.15" customHeight="1">
      <c r="A23" s="310" t="s">
        <v>16</v>
      </c>
      <c r="B23" s="311"/>
      <c r="C23" s="312" t="s">
        <v>813</v>
      </c>
      <c r="D23" s="312"/>
      <c r="E23" s="313"/>
      <c r="F23" s="313"/>
      <c r="G23" s="314"/>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zoomScale="75" zoomScaleNormal="75" zoomScalePageLayoutView="75" workbookViewId="0">
      <selection activeCell="C69" sqref="C69"/>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LONG BEACH USD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15-328-122</v>
      </c>
    </row>
    <row r="6" spans="1:5" ht="4.9000000000000004" customHeight="1">
      <c r="A6" s="52"/>
      <c r="B6" s="53"/>
      <c r="C6" s="55"/>
      <c r="D6" s="56"/>
    </row>
    <row r="7" spans="1:5" ht="22.9" customHeight="1">
      <c r="A7" s="327" t="s">
        <v>303</v>
      </c>
      <c r="B7" s="327"/>
      <c r="C7" s="327"/>
      <c r="D7" s="327"/>
    </row>
    <row r="8" spans="1:5" ht="3.4" customHeight="1" thickBot="1">
      <c r="A8" s="52"/>
      <c r="B8" s="53"/>
      <c r="C8" s="52"/>
      <c r="D8" s="52"/>
    </row>
    <row r="9" spans="1:5" s="52" customFormat="1" ht="16.899999999999999" customHeight="1">
      <c r="A9" s="345" t="s">
        <v>304</v>
      </c>
      <c r="B9" s="348" t="s">
        <v>305</v>
      </c>
      <c r="C9" s="349"/>
      <c r="D9" s="352" t="s">
        <v>306</v>
      </c>
      <c r="E9" s="57"/>
    </row>
    <row r="10" spans="1:5" s="52" customFormat="1" ht="16.899999999999999" customHeight="1">
      <c r="A10" s="346"/>
      <c r="B10" s="350"/>
      <c r="C10" s="351"/>
      <c r="D10" s="353"/>
      <c r="E10" s="57"/>
    </row>
    <row r="11" spans="1:5" s="60" customFormat="1" ht="31.5" customHeight="1" thickBot="1">
      <c r="A11" s="347"/>
      <c r="B11" s="350"/>
      <c r="C11" s="351"/>
      <c r="D11" s="58">
        <f>IF('AEBG Agreement Page'!I11="","Select Entity on 'AEBG Agreement Page' tab",'AEBG Agreement Page'!I11)</f>
        <v>355055</v>
      </c>
      <c r="E11" s="59"/>
    </row>
    <row r="12" spans="1:5" ht="15" customHeight="1">
      <c r="A12" s="338" t="s">
        <v>307</v>
      </c>
      <c r="B12" s="61"/>
      <c r="C12" s="62"/>
      <c r="D12" s="354">
        <v>8640</v>
      </c>
    </row>
    <row r="13" spans="1:5" ht="30" customHeight="1">
      <c r="A13" s="330"/>
      <c r="B13" s="63" t="s">
        <v>814</v>
      </c>
      <c r="C13" s="64" t="s">
        <v>816</v>
      </c>
      <c r="D13" s="355"/>
    </row>
    <row r="14" spans="1:5" ht="15" customHeight="1">
      <c r="A14" s="330"/>
      <c r="B14" s="65"/>
      <c r="C14" s="65"/>
      <c r="D14" s="356">
        <v>9060</v>
      </c>
    </row>
    <row r="15" spans="1:5" ht="30" customHeight="1">
      <c r="A15" s="330"/>
      <c r="B15" s="66" t="s">
        <v>815</v>
      </c>
      <c r="C15" s="64" t="s">
        <v>817</v>
      </c>
      <c r="D15" s="357"/>
    </row>
    <row r="16" spans="1:5" ht="15" customHeight="1">
      <c r="A16" s="330"/>
      <c r="B16" s="63"/>
      <c r="C16" s="63"/>
      <c r="D16" s="356">
        <v>10090</v>
      </c>
    </row>
    <row r="17" spans="1:22" ht="30" customHeight="1">
      <c r="A17" s="330"/>
      <c r="B17" s="63"/>
      <c r="C17" s="63" t="s">
        <v>818</v>
      </c>
      <c r="D17" s="357"/>
      <c r="V17" s="67"/>
    </row>
    <row r="18" spans="1:22" ht="15" customHeight="1">
      <c r="A18" s="330"/>
      <c r="B18" s="65"/>
      <c r="C18" s="65"/>
      <c r="D18" s="356">
        <v>0</v>
      </c>
    </row>
    <row r="19" spans="1:22" ht="30" customHeight="1" thickBot="1">
      <c r="A19" s="330"/>
      <c r="B19" s="63"/>
      <c r="C19" s="64"/>
      <c r="D19" s="357"/>
      <c r="E19" s="68">
        <f>SUM(D12:D19)</f>
        <v>27790</v>
      </c>
      <c r="V19" s="67"/>
    </row>
    <row r="20" spans="1:22" ht="15" customHeight="1">
      <c r="A20" s="338" t="s">
        <v>308</v>
      </c>
      <c r="B20" s="62"/>
      <c r="C20" s="62"/>
      <c r="D20" s="354">
        <v>5710</v>
      </c>
    </row>
    <row r="21" spans="1:22" ht="30" customHeight="1">
      <c r="A21" s="330"/>
      <c r="B21" s="63" t="s">
        <v>815</v>
      </c>
      <c r="C21" s="64" t="s">
        <v>819</v>
      </c>
      <c r="D21" s="355"/>
    </row>
    <row r="22" spans="1:22" ht="15" customHeight="1">
      <c r="A22" s="330"/>
      <c r="B22" s="65"/>
      <c r="C22" s="65"/>
      <c r="D22" s="356">
        <v>35520</v>
      </c>
    </row>
    <row r="23" spans="1:22" ht="30" customHeight="1">
      <c r="A23" s="330"/>
      <c r="B23" s="63" t="s">
        <v>820</v>
      </c>
      <c r="C23" s="64" t="s">
        <v>821</v>
      </c>
      <c r="D23" s="357"/>
    </row>
    <row r="24" spans="1:22" ht="15" customHeight="1">
      <c r="A24" s="330"/>
      <c r="B24" s="65"/>
      <c r="C24" s="65"/>
      <c r="D24" s="356">
        <v>1310</v>
      </c>
    </row>
    <row r="25" spans="1:22" ht="30" customHeight="1">
      <c r="A25" s="330"/>
      <c r="B25" s="63"/>
      <c r="C25" s="252" t="s">
        <v>822</v>
      </c>
      <c r="D25" s="357"/>
      <c r="V25" s="67"/>
    </row>
    <row r="26" spans="1:22" ht="15" customHeight="1">
      <c r="A26" s="330"/>
      <c r="B26" s="65"/>
      <c r="C26" s="65"/>
      <c r="D26" s="356">
        <v>0</v>
      </c>
    </row>
    <row r="27" spans="1:22" ht="30" customHeight="1" thickBot="1">
      <c r="A27" s="339"/>
      <c r="B27" s="69"/>
      <c r="C27" s="69"/>
      <c r="D27" s="358"/>
      <c r="E27" s="68">
        <f>SUM(D20:D27)</f>
        <v>42540</v>
      </c>
      <c r="V27" s="67"/>
    </row>
    <row r="28" spans="1:22" ht="15" customHeight="1">
      <c r="A28" s="338" t="s">
        <v>309</v>
      </c>
      <c r="B28" s="341" t="s">
        <v>310</v>
      </c>
      <c r="C28" s="342"/>
      <c r="D28" s="70"/>
      <c r="E28" s="68"/>
    </row>
    <row r="29" spans="1:22" ht="30" customHeight="1">
      <c r="A29" s="330"/>
      <c r="B29" s="71"/>
      <c r="C29" s="72"/>
      <c r="D29" s="73">
        <v>36218</v>
      </c>
      <c r="E29" s="68"/>
    </row>
    <row r="30" spans="1:22" ht="30" customHeight="1">
      <c r="A30" s="330"/>
      <c r="B30" s="71"/>
      <c r="C30" s="72"/>
      <c r="D30" s="73">
        <v>0</v>
      </c>
      <c r="E30" s="68"/>
    </row>
    <row r="31" spans="1:22" ht="30" customHeight="1">
      <c r="A31" s="330"/>
      <c r="B31" s="71"/>
      <c r="C31" s="72"/>
      <c r="D31" s="73">
        <v>0</v>
      </c>
      <c r="E31" s="68"/>
    </row>
    <row r="32" spans="1:22" ht="30" customHeight="1">
      <c r="A32" s="330"/>
      <c r="B32" s="71"/>
      <c r="C32" s="72"/>
      <c r="D32" s="73">
        <v>0</v>
      </c>
      <c r="E32" s="68"/>
    </row>
    <row r="33" spans="1:5" ht="30" customHeight="1">
      <c r="A33" s="330"/>
      <c r="B33" s="71"/>
      <c r="C33" s="72"/>
      <c r="D33" s="73">
        <v>0</v>
      </c>
      <c r="E33" s="68"/>
    </row>
    <row r="34" spans="1:5" ht="30" customHeight="1">
      <c r="A34" s="330"/>
      <c r="B34" s="71"/>
      <c r="C34" s="72"/>
      <c r="D34" s="73">
        <v>0</v>
      </c>
      <c r="E34" s="68"/>
    </row>
    <row r="35" spans="1:5" ht="30" customHeight="1">
      <c r="A35" s="330"/>
      <c r="B35" s="71"/>
      <c r="C35" s="72"/>
      <c r="D35" s="73">
        <v>0</v>
      </c>
      <c r="E35" s="68"/>
    </row>
    <row r="36" spans="1:5" ht="30" customHeight="1" thickBot="1">
      <c r="A36" s="339"/>
      <c r="B36" s="74"/>
      <c r="C36" s="75"/>
      <c r="D36" s="76">
        <v>0</v>
      </c>
      <c r="E36" s="68">
        <f>SUM(D29:D36)</f>
        <v>36218</v>
      </c>
    </row>
    <row r="37" spans="1:5" ht="15" customHeight="1">
      <c r="A37" s="338" t="s">
        <v>311</v>
      </c>
      <c r="B37" s="340" t="s">
        <v>312</v>
      </c>
      <c r="C37" s="340"/>
      <c r="D37" s="70"/>
      <c r="E37" s="68"/>
    </row>
    <row r="38" spans="1:5" ht="30" customHeight="1">
      <c r="A38" s="330"/>
      <c r="B38" s="71"/>
      <c r="C38" s="77" t="s">
        <v>827</v>
      </c>
      <c r="D38" s="73">
        <v>7342</v>
      </c>
      <c r="E38" s="68"/>
    </row>
    <row r="39" spans="1:5" ht="30" customHeight="1">
      <c r="A39" s="330"/>
      <c r="B39" s="71"/>
      <c r="C39" s="77" t="s">
        <v>828</v>
      </c>
      <c r="D39" s="73">
        <v>19645</v>
      </c>
      <c r="E39" s="68"/>
    </row>
    <row r="40" spans="1:5" ht="30" customHeight="1">
      <c r="A40" s="330"/>
      <c r="B40" s="71"/>
      <c r="C40" s="77"/>
      <c r="D40" s="73">
        <v>0</v>
      </c>
      <c r="E40" s="68"/>
    </row>
    <row r="41" spans="1:5" ht="30" customHeight="1">
      <c r="A41" s="330"/>
      <c r="B41" s="71"/>
      <c r="C41" s="77"/>
      <c r="D41" s="73">
        <v>0</v>
      </c>
      <c r="E41" s="68"/>
    </row>
    <row r="42" spans="1:5" ht="30" customHeight="1">
      <c r="A42" s="330"/>
      <c r="B42" s="71"/>
      <c r="C42" s="77"/>
      <c r="D42" s="73">
        <v>0</v>
      </c>
      <c r="E42" s="68"/>
    </row>
    <row r="43" spans="1:5" ht="30" customHeight="1">
      <c r="A43" s="330"/>
      <c r="B43" s="71"/>
      <c r="C43" s="78"/>
      <c r="D43" s="73">
        <v>0</v>
      </c>
      <c r="E43" s="68"/>
    </row>
    <row r="44" spans="1:5" ht="30" customHeight="1" thickBot="1">
      <c r="A44" s="339"/>
      <c r="B44" s="74"/>
      <c r="C44" s="79"/>
      <c r="D44" s="76">
        <v>0</v>
      </c>
      <c r="E44" s="68">
        <f>SUM(D38:D44)</f>
        <v>26987</v>
      </c>
    </row>
    <row r="45" spans="1:5" ht="15" customHeight="1">
      <c r="A45" s="338" t="s">
        <v>313</v>
      </c>
      <c r="B45" s="341" t="s">
        <v>314</v>
      </c>
      <c r="C45" s="342"/>
      <c r="D45" s="70"/>
      <c r="E45" s="68"/>
    </row>
    <row r="46" spans="1:5" ht="30" customHeight="1">
      <c r="A46" s="330"/>
      <c r="B46" s="71"/>
      <c r="C46" s="72" t="s">
        <v>829</v>
      </c>
      <c r="D46" s="73">
        <v>645</v>
      </c>
      <c r="E46" s="68"/>
    </row>
    <row r="47" spans="1:5" ht="30" customHeight="1">
      <c r="A47" s="330"/>
      <c r="B47" s="71"/>
      <c r="C47" s="72" t="s">
        <v>830</v>
      </c>
      <c r="D47" s="73">
        <v>1935</v>
      </c>
      <c r="E47" s="68"/>
    </row>
    <row r="48" spans="1:5" ht="30" customHeight="1">
      <c r="A48" s="330"/>
      <c r="B48" s="71"/>
      <c r="C48" s="72" t="s">
        <v>826</v>
      </c>
      <c r="D48" s="73">
        <v>31320</v>
      </c>
      <c r="E48" s="68"/>
    </row>
    <row r="49" spans="1:5" ht="30" customHeight="1">
      <c r="A49" s="330"/>
      <c r="B49" s="71"/>
      <c r="C49" s="72" t="s">
        <v>823</v>
      </c>
      <c r="D49" s="73">
        <v>4000</v>
      </c>
      <c r="E49" s="68"/>
    </row>
    <row r="50" spans="1:5" ht="30" customHeight="1">
      <c r="A50" s="330"/>
      <c r="B50" s="71"/>
      <c r="C50" s="72"/>
      <c r="D50" s="73">
        <v>0</v>
      </c>
      <c r="E50" s="68"/>
    </row>
    <row r="51" spans="1:5" ht="30" customHeight="1">
      <c r="A51" s="330"/>
      <c r="B51" s="71"/>
      <c r="C51" s="72"/>
      <c r="D51" s="73">
        <v>0</v>
      </c>
      <c r="E51" s="68"/>
    </row>
    <row r="52" spans="1:5" ht="30" customHeight="1">
      <c r="A52" s="330"/>
      <c r="B52" s="71"/>
      <c r="C52" s="72"/>
      <c r="D52" s="73">
        <v>0</v>
      </c>
      <c r="E52" s="68"/>
    </row>
    <row r="53" spans="1:5" ht="30" customHeight="1">
      <c r="A53" s="330"/>
      <c r="B53" s="71"/>
      <c r="C53" s="72"/>
      <c r="D53" s="73">
        <v>0</v>
      </c>
      <c r="E53" s="68"/>
    </row>
    <row r="54" spans="1:5" ht="30" customHeight="1">
      <c r="A54" s="330"/>
      <c r="B54" s="71"/>
      <c r="C54" s="72"/>
      <c r="D54" s="73">
        <v>0</v>
      </c>
      <c r="E54" s="68"/>
    </row>
    <row r="55" spans="1:5" ht="30" customHeight="1">
      <c r="A55" s="330"/>
      <c r="B55" s="71"/>
      <c r="C55" s="72"/>
      <c r="D55" s="73">
        <v>0</v>
      </c>
      <c r="E55" s="68"/>
    </row>
    <row r="56" spans="1:5" ht="30" customHeight="1">
      <c r="A56" s="330"/>
      <c r="B56" s="71"/>
      <c r="C56" s="72"/>
      <c r="D56" s="73">
        <v>0</v>
      </c>
      <c r="E56" s="68"/>
    </row>
    <row r="57" spans="1:5" ht="30" customHeight="1">
      <c r="A57" s="330"/>
      <c r="B57" s="71"/>
      <c r="C57" s="72"/>
      <c r="D57" s="73">
        <v>0</v>
      </c>
      <c r="E57" s="68"/>
    </row>
    <row r="58" spans="1:5" ht="30" customHeight="1">
      <c r="A58" s="330"/>
      <c r="B58" s="71"/>
      <c r="C58" s="72"/>
      <c r="D58" s="73">
        <v>0</v>
      </c>
      <c r="E58" s="68"/>
    </row>
    <row r="59" spans="1:5" ht="30" customHeight="1">
      <c r="A59" s="330"/>
      <c r="B59" s="71"/>
      <c r="C59" s="72"/>
      <c r="D59" s="73">
        <v>0</v>
      </c>
      <c r="E59" s="68"/>
    </row>
    <row r="60" spans="1:5" ht="30" customHeight="1">
      <c r="A60" s="330"/>
      <c r="B60" s="71"/>
      <c r="C60" s="72"/>
      <c r="D60" s="73">
        <v>0</v>
      </c>
      <c r="E60" s="68"/>
    </row>
    <row r="61" spans="1:5" ht="30" customHeight="1">
      <c r="A61" s="330"/>
      <c r="B61" s="71"/>
      <c r="C61" s="72"/>
      <c r="D61" s="73">
        <v>0</v>
      </c>
      <c r="E61" s="68"/>
    </row>
    <row r="62" spans="1:5" ht="30" customHeight="1">
      <c r="A62" s="330"/>
      <c r="B62" s="71"/>
      <c r="C62" s="72"/>
      <c r="D62" s="73">
        <v>0</v>
      </c>
      <c r="E62" s="68"/>
    </row>
    <row r="63" spans="1:5" ht="30" customHeight="1">
      <c r="A63" s="330"/>
      <c r="B63" s="71"/>
      <c r="C63" s="72"/>
      <c r="D63" s="73">
        <v>0</v>
      </c>
      <c r="E63" s="68"/>
    </row>
    <row r="64" spans="1:5" ht="30" customHeight="1" thickBot="1">
      <c r="A64" s="339"/>
      <c r="B64" s="74"/>
      <c r="C64" s="75"/>
      <c r="D64" s="76">
        <v>0</v>
      </c>
      <c r="E64" s="68">
        <f>SUM(D46:D64)</f>
        <v>37900</v>
      </c>
    </row>
    <row r="65" spans="1:23" ht="15" customHeight="1">
      <c r="A65" s="338" t="s">
        <v>315</v>
      </c>
      <c r="B65" s="343" t="s">
        <v>316</v>
      </c>
      <c r="C65" s="344"/>
      <c r="D65" s="70"/>
      <c r="E65" s="68"/>
    </row>
    <row r="66" spans="1:23" ht="30" customHeight="1">
      <c r="A66" s="330"/>
      <c r="B66" s="71"/>
      <c r="C66" s="72"/>
      <c r="D66" s="73">
        <v>0</v>
      </c>
      <c r="E66" s="68"/>
    </row>
    <row r="67" spans="1:23" ht="30" customHeight="1" thickBot="1">
      <c r="A67" s="339"/>
      <c r="B67" s="74"/>
      <c r="C67" s="75"/>
      <c r="D67" s="76">
        <v>0</v>
      </c>
      <c r="E67" s="68">
        <f>SUM(D66:D67)</f>
        <v>0</v>
      </c>
    </row>
    <row r="68" spans="1:23" ht="15" customHeight="1">
      <c r="A68" s="330" t="s">
        <v>317</v>
      </c>
      <c r="B68" s="331" t="s">
        <v>318</v>
      </c>
      <c r="C68" s="331"/>
      <c r="D68" s="70"/>
    </row>
    <row r="69" spans="1:23" ht="30" customHeight="1" thickBot="1">
      <c r="A69" s="330"/>
      <c r="B69" s="72"/>
      <c r="C69" s="72" t="s">
        <v>824</v>
      </c>
      <c r="D69" s="76">
        <v>177527</v>
      </c>
      <c r="E69" s="68">
        <f>D69</f>
        <v>177527</v>
      </c>
    </row>
    <row r="70" spans="1:23" ht="24.75" customHeight="1" thickBot="1">
      <c r="A70" s="332" t="s">
        <v>319</v>
      </c>
      <c r="B70" s="333"/>
      <c r="C70" s="334"/>
      <c r="D70" s="80">
        <f>SUM(D12:D69)</f>
        <v>348962</v>
      </c>
    </row>
    <row r="71" spans="1:23" ht="19.899999999999999" customHeight="1" thickBot="1">
      <c r="A71" s="250"/>
      <c r="B71" s="249"/>
      <c r="C71" s="249" t="s">
        <v>800</v>
      </c>
      <c r="D71" s="81">
        <v>6093</v>
      </c>
      <c r="E71" s="82"/>
      <c r="V71" s="48">
        <f>ROUNDDOWN(D11*30%,0)</f>
        <v>106516</v>
      </c>
      <c r="W71" s="48"/>
    </row>
    <row r="72" spans="1:23" ht="18.75" hidden="1" customHeight="1" thickBot="1">
      <c r="A72" s="246"/>
      <c r="B72" s="247"/>
      <c r="C72" s="248"/>
      <c r="D72" s="83"/>
      <c r="E72" s="82"/>
    </row>
    <row r="73" spans="1:23" ht="28.5" customHeight="1" thickBot="1">
      <c r="A73" s="335" t="s">
        <v>320</v>
      </c>
      <c r="B73" s="336"/>
      <c r="C73" s="337"/>
      <c r="D73" s="171">
        <f>SUM(D70:D71)</f>
        <v>355055</v>
      </c>
      <c r="V73" s="48">
        <f>SUM(D70:D71)</f>
        <v>355055</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81"/>
  <sheetViews>
    <sheetView topLeftCell="A49" zoomScale="75" zoomScaleNormal="75" zoomScalePageLayoutView="75" workbookViewId="0">
      <selection activeCell="D29" sqref="D29"/>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259" t="str">
        <f>'[1]AEBG Agreement Page'!D1</f>
        <v>ADULT EDUCATION BLOCK GRANT</v>
      </c>
    </row>
    <row r="3" spans="1:5" ht="31.15" customHeight="1">
      <c r="A3" s="19"/>
      <c r="B3" s="49"/>
      <c r="C3" s="21" t="s">
        <v>486</v>
      </c>
      <c r="D3" s="51" t="str">
        <f>IF('[1]AEBG Agreement Page'!G6="","Please Select Entity on 'AEBG Agreement Page'",'[1]AEBG Agreement Page'!G6)</f>
        <v>LONG BEACH USD</v>
      </c>
    </row>
    <row r="4" spans="1:5" ht="25.15" customHeight="1">
      <c r="A4" s="19"/>
      <c r="B4" s="49"/>
      <c r="C4" s="21" t="s">
        <v>485</v>
      </c>
      <c r="D4" s="51" t="str">
        <f>IF('[1]AEBG Agreement Page'!I10="","'",'[1]AEBG Agreement Page'!I10)</f>
        <v>2015/16</v>
      </c>
    </row>
    <row r="5" spans="1:5" ht="25.15" customHeight="1">
      <c r="A5" s="52"/>
      <c r="B5" s="53"/>
      <c r="C5" s="21" t="s">
        <v>487</v>
      </c>
      <c r="D5" s="54" t="str">
        <f>IF('[1]AEBG Contract Page'!E5="","",'[1]AEBG Contract Page'!E5)</f>
        <v>15-328-122</v>
      </c>
    </row>
    <row r="6" spans="1:5" ht="4.9000000000000004" customHeight="1">
      <c r="A6" s="52"/>
      <c r="B6" s="53"/>
      <c r="C6" s="55"/>
      <c r="D6" s="56"/>
    </row>
    <row r="7" spans="1:5" ht="22.9" customHeight="1">
      <c r="A7" s="327" t="s">
        <v>303</v>
      </c>
      <c r="B7" s="327"/>
      <c r="C7" s="327"/>
      <c r="D7" s="327"/>
    </row>
    <row r="8" spans="1:5" ht="3.4" customHeight="1" thickBot="1">
      <c r="A8" s="52"/>
      <c r="B8" s="53"/>
      <c r="C8" s="52"/>
      <c r="D8" s="52"/>
    </row>
    <row r="9" spans="1:5" s="52" customFormat="1" ht="16.899999999999999" customHeight="1">
      <c r="A9" s="345" t="s">
        <v>304</v>
      </c>
      <c r="B9" s="348" t="s">
        <v>305</v>
      </c>
      <c r="C9" s="349"/>
      <c r="D9" s="352" t="s">
        <v>306</v>
      </c>
      <c r="E9" s="57"/>
    </row>
    <row r="10" spans="1:5" s="52" customFormat="1" ht="16.899999999999999" customHeight="1">
      <c r="A10" s="346"/>
      <c r="B10" s="350"/>
      <c r="C10" s="351"/>
      <c r="D10" s="353"/>
      <c r="E10" s="57"/>
    </row>
    <row r="11" spans="1:5" s="60" customFormat="1" ht="31.5" customHeight="1" thickBot="1">
      <c r="A11" s="347"/>
      <c r="B11" s="350"/>
      <c r="C11" s="351"/>
      <c r="D11" s="58">
        <f>IF('[1]AEBG Agreement Page'!I11="","Select Entity on 'AEBG Agreement Page' tab",'[1]AEBG Agreement Page'!I11)</f>
        <v>355055</v>
      </c>
      <c r="E11" s="59"/>
    </row>
    <row r="12" spans="1:5" ht="15" customHeight="1">
      <c r="A12" s="338" t="s">
        <v>307</v>
      </c>
      <c r="B12" s="260"/>
      <c r="C12" s="62"/>
      <c r="D12" s="354">
        <v>0</v>
      </c>
    </row>
    <row r="13" spans="1:5" ht="30" customHeight="1">
      <c r="A13" s="330"/>
      <c r="B13" s="261"/>
      <c r="C13" s="64"/>
      <c r="D13" s="355"/>
    </row>
    <row r="14" spans="1:5" ht="15" customHeight="1">
      <c r="A14" s="330"/>
      <c r="B14" s="65"/>
      <c r="C14" s="65"/>
      <c r="D14" s="356">
        <v>0</v>
      </c>
    </row>
    <row r="15" spans="1:5" ht="30" customHeight="1">
      <c r="A15" s="330"/>
      <c r="B15" s="66"/>
      <c r="C15" s="64"/>
      <c r="D15" s="357"/>
    </row>
    <row r="16" spans="1:5" ht="15" customHeight="1">
      <c r="A16" s="330"/>
      <c r="B16" s="261"/>
      <c r="C16" s="261"/>
      <c r="D16" s="356">
        <v>0</v>
      </c>
    </row>
    <row r="17" spans="1:22" ht="30" customHeight="1">
      <c r="A17" s="330"/>
      <c r="B17" s="261"/>
      <c r="C17" s="261"/>
      <c r="D17" s="357"/>
      <c r="V17" s="67"/>
    </row>
    <row r="18" spans="1:22" ht="15" customHeight="1">
      <c r="A18" s="330"/>
      <c r="B18" s="65"/>
      <c r="C18" s="65"/>
      <c r="D18" s="356">
        <v>0</v>
      </c>
    </row>
    <row r="19" spans="1:22" ht="30" customHeight="1" thickBot="1">
      <c r="A19" s="330"/>
      <c r="B19" s="261"/>
      <c r="C19" s="64"/>
      <c r="D19" s="357"/>
      <c r="E19" s="68">
        <f>SUM(D12:D19)</f>
        <v>0</v>
      </c>
      <c r="V19" s="67"/>
    </row>
    <row r="20" spans="1:22" ht="15" customHeight="1">
      <c r="A20" s="338" t="s">
        <v>308</v>
      </c>
      <c r="B20" s="62"/>
      <c r="C20" s="62"/>
      <c r="D20" s="354">
        <v>64000</v>
      </c>
    </row>
    <row r="21" spans="1:22" ht="30" customHeight="1">
      <c r="A21" s="330"/>
      <c r="B21" s="261"/>
      <c r="C21" s="64" t="s">
        <v>870</v>
      </c>
      <c r="D21" s="355"/>
    </row>
    <row r="22" spans="1:22" ht="15" customHeight="1">
      <c r="A22" s="330"/>
      <c r="B22" s="65"/>
      <c r="C22" s="65"/>
      <c r="D22" s="356">
        <v>0</v>
      </c>
    </row>
    <row r="23" spans="1:22" ht="30" customHeight="1">
      <c r="A23" s="330"/>
      <c r="B23" s="261"/>
      <c r="C23" s="64"/>
      <c r="D23" s="357"/>
    </row>
    <row r="24" spans="1:22" ht="15" customHeight="1">
      <c r="A24" s="330"/>
      <c r="B24" s="65"/>
      <c r="C24" s="65"/>
      <c r="D24" s="356">
        <v>0</v>
      </c>
    </row>
    <row r="25" spans="1:22" ht="30" customHeight="1">
      <c r="A25" s="330"/>
      <c r="B25" s="261"/>
      <c r="C25" s="64"/>
      <c r="D25" s="357"/>
      <c r="V25" s="67"/>
    </row>
    <row r="26" spans="1:22" ht="15" customHeight="1">
      <c r="A26" s="330"/>
      <c r="B26" s="65"/>
      <c r="C26" s="65"/>
      <c r="D26" s="356">
        <v>0</v>
      </c>
    </row>
    <row r="27" spans="1:22" ht="30" customHeight="1" thickBot="1">
      <c r="A27" s="339"/>
      <c r="B27" s="262"/>
      <c r="C27" s="262"/>
      <c r="D27" s="358"/>
      <c r="E27" s="68">
        <f>SUM(D20:D27)</f>
        <v>64000</v>
      </c>
      <c r="V27" s="67"/>
    </row>
    <row r="28" spans="1:22" ht="15" customHeight="1">
      <c r="A28" s="338" t="s">
        <v>309</v>
      </c>
      <c r="B28" s="341" t="s">
        <v>310</v>
      </c>
      <c r="C28" s="342"/>
      <c r="D28" s="70"/>
      <c r="E28" s="68"/>
    </row>
    <row r="29" spans="1:22" ht="30" customHeight="1">
      <c r="A29" s="330"/>
      <c r="B29" s="71"/>
      <c r="C29" s="72" t="s">
        <v>871</v>
      </c>
      <c r="D29" s="73">
        <v>44000</v>
      </c>
      <c r="E29" s="68"/>
    </row>
    <row r="30" spans="1:22" ht="30" customHeight="1">
      <c r="A30" s="330"/>
      <c r="B30" s="71"/>
      <c r="C30" s="72"/>
      <c r="D30" s="73">
        <v>0</v>
      </c>
      <c r="E30" s="68"/>
    </row>
    <row r="31" spans="1:22" ht="30" customHeight="1">
      <c r="A31" s="330"/>
      <c r="B31" s="71"/>
      <c r="C31" s="72"/>
      <c r="D31" s="73">
        <v>0</v>
      </c>
      <c r="E31" s="68"/>
    </row>
    <row r="32" spans="1:22" ht="30" customHeight="1">
      <c r="A32" s="330"/>
      <c r="B32" s="71"/>
      <c r="C32" s="72"/>
      <c r="D32" s="73">
        <v>0</v>
      </c>
      <c r="E32" s="68"/>
    </row>
    <row r="33" spans="1:5" ht="30" customHeight="1">
      <c r="A33" s="330"/>
      <c r="B33" s="71"/>
      <c r="C33" s="72"/>
      <c r="D33" s="73">
        <v>0</v>
      </c>
      <c r="E33" s="68"/>
    </row>
    <row r="34" spans="1:5" ht="30" customHeight="1">
      <c r="A34" s="330"/>
      <c r="B34" s="71"/>
      <c r="C34" s="72"/>
      <c r="D34" s="73">
        <v>0</v>
      </c>
      <c r="E34" s="68"/>
    </row>
    <row r="35" spans="1:5" ht="30" customHeight="1">
      <c r="A35" s="330"/>
      <c r="B35" s="71"/>
      <c r="C35" s="72"/>
      <c r="D35" s="73">
        <v>0</v>
      </c>
      <c r="E35" s="68"/>
    </row>
    <row r="36" spans="1:5" ht="30" customHeight="1" thickBot="1">
      <c r="A36" s="339"/>
      <c r="B36" s="74"/>
      <c r="C36" s="75"/>
      <c r="D36" s="76">
        <v>0</v>
      </c>
      <c r="E36" s="68">
        <f>SUM(D29:D36)</f>
        <v>44000</v>
      </c>
    </row>
    <row r="37" spans="1:5" ht="15" customHeight="1">
      <c r="A37" s="338" t="s">
        <v>311</v>
      </c>
      <c r="B37" s="340" t="s">
        <v>312</v>
      </c>
      <c r="C37" s="340"/>
      <c r="D37" s="70"/>
      <c r="E37" s="68"/>
    </row>
    <row r="38" spans="1:5" ht="30" customHeight="1">
      <c r="A38" s="330"/>
      <c r="B38" s="71"/>
      <c r="C38" s="77" t="s">
        <v>872</v>
      </c>
      <c r="D38" s="73">
        <v>1685</v>
      </c>
      <c r="E38" s="68"/>
    </row>
    <row r="39" spans="1:5" ht="30" customHeight="1">
      <c r="A39" s="330"/>
      <c r="B39" s="71"/>
      <c r="C39" s="77" t="s">
        <v>873</v>
      </c>
      <c r="D39" s="73">
        <v>1600</v>
      </c>
      <c r="E39" s="68"/>
    </row>
    <row r="40" spans="1:5" ht="30" customHeight="1">
      <c r="A40" s="330"/>
      <c r="B40" s="71"/>
      <c r="C40" s="77" t="s">
        <v>874</v>
      </c>
      <c r="D40" s="73">
        <v>6548</v>
      </c>
      <c r="E40" s="68"/>
    </row>
    <row r="41" spans="1:5" ht="30" customHeight="1">
      <c r="A41" s="330"/>
      <c r="B41" s="71"/>
      <c r="C41" s="77" t="s">
        <v>875</v>
      </c>
      <c r="D41" s="73">
        <v>5000</v>
      </c>
      <c r="E41" s="68"/>
    </row>
    <row r="42" spans="1:5" ht="30" customHeight="1">
      <c r="A42" s="330"/>
      <c r="B42" s="71"/>
      <c r="C42" s="77"/>
      <c r="D42" s="73">
        <v>0</v>
      </c>
      <c r="E42" s="68"/>
    </row>
    <row r="43" spans="1:5" ht="30" customHeight="1">
      <c r="A43" s="330"/>
      <c r="B43" s="71"/>
      <c r="C43" s="78"/>
      <c r="D43" s="73">
        <v>0</v>
      </c>
      <c r="E43" s="68"/>
    </row>
    <row r="44" spans="1:5" ht="30" customHeight="1" thickBot="1">
      <c r="A44" s="339"/>
      <c r="B44" s="74"/>
      <c r="C44" s="79"/>
      <c r="D44" s="76">
        <v>0</v>
      </c>
      <c r="E44" s="68">
        <f>SUM(D38:D44)</f>
        <v>14833</v>
      </c>
    </row>
    <row r="45" spans="1:5" ht="15" customHeight="1">
      <c r="A45" s="338" t="s">
        <v>313</v>
      </c>
      <c r="B45" s="341" t="s">
        <v>314</v>
      </c>
      <c r="C45" s="342"/>
      <c r="D45" s="70"/>
      <c r="E45" s="68"/>
    </row>
    <row r="46" spans="1:5" ht="30" customHeight="1">
      <c r="A46" s="330"/>
      <c r="B46" s="71"/>
      <c r="C46" s="72" t="s">
        <v>876</v>
      </c>
      <c r="D46" s="73">
        <v>3100</v>
      </c>
      <c r="E46" s="68"/>
    </row>
    <row r="47" spans="1:5" ht="30" customHeight="1">
      <c r="A47" s="330"/>
      <c r="B47" s="71"/>
      <c r="C47" s="72" t="s">
        <v>877</v>
      </c>
      <c r="D47" s="73">
        <v>5300</v>
      </c>
      <c r="E47" s="68"/>
    </row>
    <row r="48" spans="1:5" ht="30" customHeight="1">
      <c r="A48" s="330"/>
      <c r="B48" s="71"/>
      <c r="C48" s="72" t="s">
        <v>878</v>
      </c>
      <c r="D48" s="73">
        <v>45000</v>
      </c>
      <c r="E48" s="68"/>
    </row>
    <row r="49" spans="1:5" ht="30" customHeight="1">
      <c r="A49" s="330"/>
      <c r="B49" s="71"/>
      <c r="C49" s="72" t="s">
        <v>879</v>
      </c>
      <c r="D49" s="73">
        <v>1294</v>
      </c>
      <c r="E49" s="68"/>
    </row>
    <row r="50" spans="1:5" ht="30" customHeight="1">
      <c r="A50" s="330"/>
      <c r="B50" s="71"/>
      <c r="C50" s="72"/>
      <c r="D50" s="73">
        <v>0</v>
      </c>
      <c r="E50" s="68"/>
    </row>
    <row r="51" spans="1:5" ht="30" customHeight="1">
      <c r="A51" s="330"/>
      <c r="B51" s="71"/>
      <c r="C51" s="72"/>
      <c r="D51" s="73">
        <v>0</v>
      </c>
      <c r="E51" s="68"/>
    </row>
    <row r="52" spans="1:5" ht="30" customHeight="1">
      <c r="A52" s="330"/>
      <c r="B52" s="71"/>
      <c r="C52" s="72"/>
      <c r="D52" s="73">
        <v>0</v>
      </c>
      <c r="E52" s="68"/>
    </row>
    <row r="53" spans="1:5" ht="30" customHeight="1">
      <c r="A53" s="330"/>
      <c r="B53" s="71"/>
      <c r="C53" s="72"/>
      <c r="D53" s="73">
        <v>0</v>
      </c>
      <c r="E53" s="68"/>
    </row>
    <row r="54" spans="1:5" ht="30" customHeight="1">
      <c r="A54" s="330"/>
      <c r="B54" s="71"/>
      <c r="C54" s="72"/>
      <c r="D54" s="73">
        <v>0</v>
      </c>
      <c r="E54" s="68"/>
    </row>
    <row r="55" spans="1:5" ht="30" customHeight="1">
      <c r="A55" s="330"/>
      <c r="B55" s="71"/>
      <c r="C55" s="72"/>
      <c r="D55" s="73">
        <v>0</v>
      </c>
      <c r="E55" s="68"/>
    </row>
    <row r="56" spans="1:5" ht="30" customHeight="1">
      <c r="A56" s="330"/>
      <c r="B56" s="71"/>
      <c r="C56" s="72"/>
      <c r="D56" s="73">
        <v>0</v>
      </c>
      <c r="E56" s="68"/>
    </row>
    <row r="57" spans="1:5" ht="30" customHeight="1">
      <c r="A57" s="330"/>
      <c r="B57" s="71"/>
      <c r="C57" s="72"/>
      <c r="D57" s="73">
        <v>0</v>
      </c>
      <c r="E57" s="68"/>
    </row>
    <row r="58" spans="1:5" ht="30" customHeight="1">
      <c r="A58" s="330"/>
      <c r="B58" s="71"/>
      <c r="C58" s="72"/>
      <c r="D58" s="73">
        <v>0</v>
      </c>
      <c r="E58" s="68"/>
    </row>
    <row r="59" spans="1:5" ht="30" customHeight="1">
      <c r="A59" s="330"/>
      <c r="B59" s="71"/>
      <c r="C59" s="72"/>
      <c r="D59" s="73">
        <v>0</v>
      </c>
      <c r="E59" s="68"/>
    </row>
    <row r="60" spans="1:5" ht="30" customHeight="1">
      <c r="A60" s="330"/>
      <c r="B60" s="71"/>
      <c r="C60" s="72"/>
      <c r="D60" s="73">
        <v>0</v>
      </c>
      <c r="E60" s="68"/>
    </row>
    <row r="61" spans="1:5" ht="30" customHeight="1">
      <c r="A61" s="330"/>
      <c r="B61" s="71"/>
      <c r="C61" s="72"/>
      <c r="D61" s="73">
        <v>0</v>
      </c>
      <c r="E61" s="68"/>
    </row>
    <row r="62" spans="1:5" ht="30" customHeight="1">
      <c r="A62" s="330"/>
      <c r="B62" s="71"/>
      <c r="C62" s="72"/>
      <c r="D62" s="73">
        <v>0</v>
      </c>
      <c r="E62" s="68"/>
    </row>
    <row r="63" spans="1:5" ht="30" customHeight="1">
      <c r="A63" s="330"/>
      <c r="B63" s="71"/>
      <c r="C63" s="72"/>
      <c r="D63" s="73">
        <v>0</v>
      </c>
      <c r="E63" s="68"/>
    </row>
    <row r="64" spans="1:5" ht="30" customHeight="1" thickBot="1">
      <c r="A64" s="339"/>
      <c r="B64" s="74"/>
      <c r="C64" s="75"/>
      <c r="D64" s="76">
        <v>0</v>
      </c>
      <c r="E64" s="68">
        <f>SUM(D46:D64)</f>
        <v>54694</v>
      </c>
    </row>
    <row r="65" spans="1:23" ht="15" customHeight="1">
      <c r="A65" s="338" t="s">
        <v>315</v>
      </c>
      <c r="B65" s="343" t="s">
        <v>316</v>
      </c>
      <c r="C65" s="344"/>
      <c r="D65" s="70"/>
      <c r="E65" s="68"/>
    </row>
    <row r="66" spans="1:23" ht="30" customHeight="1">
      <c r="A66" s="330"/>
      <c r="B66" s="71"/>
      <c r="C66" s="72"/>
      <c r="D66" s="73">
        <v>0</v>
      </c>
      <c r="E66" s="68"/>
    </row>
    <row r="67" spans="1:23" ht="30" customHeight="1" thickBot="1">
      <c r="A67" s="339"/>
      <c r="B67" s="74"/>
      <c r="C67" s="75"/>
      <c r="D67" s="76">
        <v>0</v>
      </c>
      <c r="E67" s="68">
        <f>SUM(D66:D67)</f>
        <v>0</v>
      </c>
    </row>
    <row r="68" spans="1:23" ht="15" customHeight="1">
      <c r="A68" s="330" t="s">
        <v>317</v>
      </c>
      <c r="B68" s="331" t="s">
        <v>318</v>
      </c>
      <c r="C68" s="331"/>
      <c r="D68" s="70"/>
    </row>
    <row r="69" spans="1:23" ht="30" customHeight="1" thickBot="1">
      <c r="A69" s="330"/>
      <c r="B69" s="72"/>
      <c r="C69" s="72"/>
      <c r="D69" s="76">
        <v>0</v>
      </c>
      <c r="E69" s="68">
        <f>D69</f>
        <v>0</v>
      </c>
    </row>
    <row r="70" spans="1:23" ht="24.75" customHeight="1" thickBot="1">
      <c r="A70" s="332" t="s">
        <v>319</v>
      </c>
      <c r="B70" s="333"/>
      <c r="C70" s="334"/>
      <c r="D70" s="80">
        <f>SUM(D12:D69)</f>
        <v>177527</v>
      </c>
    </row>
    <row r="71" spans="1:23" ht="19.899999999999999" customHeight="1" thickBot="1">
      <c r="A71" s="250"/>
      <c r="B71" s="249"/>
      <c r="C71" s="249" t="s">
        <v>800</v>
      </c>
      <c r="D71" s="81"/>
      <c r="E71" s="82"/>
      <c r="V71" s="48">
        <f>ROUNDDOWN(D11*30%,0)</f>
        <v>106516</v>
      </c>
      <c r="W71" s="48"/>
    </row>
    <row r="72" spans="1:23" ht="18.75" hidden="1" customHeight="1" thickBot="1">
      <c r="A72" s="246"/>
      <c r="B72" s="247"/>
      <c r="C72" s="248"/>
      <c r="D72" s="83"/>
      <c r="E72" s="82"/>
    </row>
    <row r="73" spans="1:23" ht="28.5" customHeight="1" thickBot="1">
      <c r="A73" s="335" t="s">
        <v>320</v>
      </c>
      <c r="B73" s="336"/>
      <c r="C73" s="337"/>
      <c r="D73" s="171">
        <f>SUM(D70:D71)</f>
        <v>177527</v>
      </c>
      <c r="V73" s="48">
        <f>SUM(D70:D71)</f>
        <v>177527</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0:A27"/>
    <mergeCell ref="D20:D21"/>
    <mergeCell ref="D22:D23"/>
    <mergeCell ref="D24:D25"/>
    <mergeCell ref="D26:D27"/>
    <mergeCell ref="A28:A36"/>
    <mergeCell ref="B28:C28"/>
    <mergeCell ref="A7:D7"/>
    <mergeCell ref="A9:A11"/>
    <mergeCell ref="B9:C11"/>
    <mergeCell ref="D9:D10"/>
    <mergeCell ref="A12:A19"/>
    <mergeCell ref="D12:D13"/>
    <mergeCell ref="D14:D15"/>
    <mergeCell ref="D16:D17"/>
    <mergeCell ref="D18:D19"/>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6"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78" t="s">
        <v>301</v>
      </c>
      <c r="D1" s="378"/>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LONG BEACH USD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15-328-122</v>
      </c>
    </row>
    <row r="6" spans="1:6" ht="6" customHeight="1">
      <c r="A6" s="52"/>
      <c r="B6" s="52"/>
      <c r="C6" s="52"/>
      <c r="D6" s="52"/>
      <c r="E6" s="52"/>
    </row>
    <row r="7" spans="1:6" ht="20.25">
      <c r="A7" s="327" t="s">
        <v>321</v>
      </c>
      <c r="B7" s="327"/>
      <c r="C7" s="327"/>
      <c r="D7" s="327"/>
      <c r="E7" s="327"/>
    </row>
    <row r="8" spans="1:6" ht="6" customHeight="1">
      <c r="A8" s="52"/>
      <c r="B8" s="52"/>
      <c r="C8" s="52"/>
      <c r="D8" s="52"/>
      <c r="E8" s="52"/>
    </row>
    <row r="9" spans="1:6" ht="16.149999999999999" customHeight="1" thickBot="1">
      <c r="A9" s="86" t="s">
        <v>322</v>
      </c>
      <c r="B9" s="379" t="s">
        <v>323</v>
      </c>
      <c r="C9" s="379"/>
      <c r="D9" s="379"/>
      <c r="E9" s="379"/>
    </row>
    <row r="10" spans="1:6" ht="36" customHeight="1">
      <c r="A10" s="380" t="s">
        <v>304</v>
      </c>
      <c r="B10" s="383" t="s">
        <v>305</v>
      </c>
      <c r="C10" s="384"/>
      <c r="D10" s="389" t="s">
        <v>324</v>
      </c>
      <c r="E10" s="392" t="s">
        <v>325</v>
      </c>
    </row>
    <row r="11" spans="1:6" ht="15" customHeight="1" thickBot="1">
      <c r="A11" s="381"/>
      <c r="B11" s="385"/>
      <c r="C11" s="386"/>
      <c r="D11" s="390"/>
      <c r="E11" s="393"/>
    </row>
    <row r="12" spans="1:6" s="89" customFormat="1" ht="24" customHeight="1" thickBot="1">
      <c r="A12" s="382"/>
      <c r="B12" s="387"/>
      <c r="C12" s="388"/>
      <c r="D12" s="391"/>
      <c r="E12" s="87">
        <f>'Budget Detail Sheet'!D11</f>
        <v>355055</v>
      </c>
      <c r="F12" s="88" t="str">
        <f>IF(E12&lt;=0,"Please enter requested amount on 'Do First' tab.","")</f>
        <v/>
      </c>
    </row>
    <row r="13" spans="1:6" s="93" customFormat="1" ht="30" customHeight="1">
      <c r="A13" s="90">
        <v>1000</v>
      </c>
      <c r="B13" s="377" t="s">
        <v>326</v>
      </c>
      <c r="C13" s="377"/>
      <c r="D13" s="91" t="s">
        <v>327</v>
      </c>
      <c r="E13" s="92">
        <f>'Budget Detail Sheet'!E19</f>
        <v>27790</v>
      </c>
    </row>
    <row r="14" spans="1:6" s="93" customFormat="1" ht="30" customHeight="1">
      <c r="A14" s="94">
        <v>2000</v>
      </c>
      <c r="B14" s="375" t="s">
        <v>328</v>
      </c>
      <c r="C14" s="375"/>
      <c r="D14" s="95" t="s">
        <v>329</v>
      </c>
      <c r="E14" s="96">
        <f>'Budget Detail Sheet'!E27</f>
        <v>42540</v>
      </c>
    </row>
    <row r="15" spans="1:6" s="93" customFormat="1" ht="30" customHeight="1">
      <c r="A15" s="97">
        <v>3000</v>
      </c>
      <c r="B15" s="375" t="s">
        <v>330</v>
      </c>
      <c r="C15" s="375"/>
      <c r="D15" s="95" t="s">
        <v>331</v>
      </c>
      <c r="E15" s="96">
        <f>'Budget Detail Sheet'!E36</f>
        <v>36218</v>
      </c>
    </row>
    <row r="16" spans="1:6" s="93" customFormat="1" ht="30" customHeight="1">
      <c r="A16" s="94">
        <v>4000</v>
      </c>
      <c r="B16" s="375" t="s">
        <v>332</v>
      </c>
      <c r="C16" s="375"/>
      <c r="D16" s="95" t="s">
        <v>333</v>
      </c>
      <c r="E16" s="96">
        <f>'Budget Detail Sheet'!E44</f>
        <v>26987</v>
      </c>
    </row>
    <row r="17" spans="1:6" s="93" customFormat="1" ht="30" customHeight="1">
      <c r="A17" s="97">
        <v>5000</v>
      </c>
      <c r="B17" s="375" t="s">
        <v>334</v>
      </c>
      <c r="C17" s="375"/>
      <c r="D17" s="95" t="s">
        <v>335</v>
      </c>
      <c r="E17" s="96">
        <f>'Budget Detail Sheet'!E64</f>
        <v>37900</v>
      </c>
    </row>
    <row r="18" spans="1:6" s="93" customFormat="1" ht="30" customHeight="1">
      <c r="A18" s="94">
        <v>6000</v>
      </c>
      <c r="B18" s="375" t="s">
        <v>336</v>
      </c>
      <c r="C18" s="375"/>
      <c r="D18" s="95" t="s">
        <v>337</v>
      </c>
      <c r="E18" s="96">
        <f>'Budget Detail Sheet'!E67</f>
        <v>0</v>
      </c>
    </row>
    <row r="19" spans="1:6" s="93" customFormat="1" ht="30" customHeight="1" thickBot="1">
      <c r="A19" s="98">
        <v>7000</v>
      </c>
      <c r="B19" s="376" t="s">
        <v>338</v>
      </c>
      <c r="C19" s="376"/>
      <c r="D19" s="99" t="s">
        <v>339</v>
      </c>
      <c r="E19" s="96">
        <f>'Budget Detail Sheet'!E69</f>
        <v>177527</v>
      </c>
    </row>
    <row r="20" spans="1:6" ht="22.9" customHeight="1">
      <c r="A20" s="361" t="s">
        <v>340</v>
      </c>
      <c r="B20" s="362"/>
      <c r="C20" s="363"/>
      <c r="D20" s="100" t="s">
        <v>341</v>
      </c>
      <c r="E20" s="101">
        <f>SUM(E13:E19)</f>
        <v>348962</v>
      </c>
    </row>
    <row r="21" spans="1:6" ht="22.9" customHeight="1">
      <c r="A21" s="364" t="s">
        <v>799</v>
      </c>
      <c r="B21" s="365"/>
      <c r="C21" s="366"/>
      <c r="D21" s="370" t="s">
        <v>342</v>
      </c>
      <c r="E21" s="102">
        <f>'Budget Detail Sheet'!D71</f>
        <v>6093</v>
      </c>
      <c r="F21" s="103"/>
    </row>
    <row r="22" spans="1:6" ht="15" customHeight="1" thickBot="1">
      <c r="A22" s="367"/>
      <c r="B22" s="368"/>
      <c r="C22" s="369"/>
      <c r="D22" s="371"/>
      <c r="E22" s="104">
        <f>'Budget Detail Sheet'!D72</f>
        <v>0</v>
      </c>
      <c r="F22" s="103"/>
    </row>
    <row r="23" spans="1:6" ht="30.4" customHeight="1" thickBot="1">
      <c r="A23" s="105"/>
      <c r="B23" s="372" t="s">
        <v>343</v>
      </c>
      <c r="C23" s="373"/>
      <c r="D23" s="106" t="s">
        <v>344</v>
      </c>
      <c r="E23" s="172">
        <f>'Budget Detail Sheet'!D73</f>
        <v>355055</v>
      </c>
    </row>
    <row r="24" spans="1:6" ht="30" customHeight="1">
      <c r="A24" s="52"/>
      <c r="B24" s="52"/>
      <c r="C24" s="52"/>
      <c r="E24" s="107" t="str">
        <f>IF(E23&gt;E12,"ERROR-Total Costs Requested have Exceeded the Amount Awarded.","")</f>
        <v/>
      </c>
    </row>
    <row r="25" spans="1:6" ht="34.9" customHeight="1">
      <c r="A25" s="374" t="s">
        <v>345</v>
      </c>
      <c r="B25" s="374"/>
      <c r="C25" s="374"/>
      <c r="D25" s="374"/>
      <c r="E25" s="374"/>
    </row>
    <row r="26" spans="1:6" ht="15" customHeight="1">
      <c r="A26" s="108"/>
      <c r="B26" s="108"/>
      <c r="C26" s="108"/>
      <c r="D26" s="108"/>
      <c r="E26" s="108"/>
    </row>
    <row r="27" spans="1:6" ht="15">
      <c r="A27" s="109" t="s">
        <v>19</v>
      </c>
      <c r="B27" s="52"/>
      <c r="C27" s="52"/>
      <c r="D27" s="52"/>
      <c r="E27" s="52"/>
    </row>
    <row r="28" spans="1:6" ht="30" customHeight="1" thickBot="1">
      <c r="A28" s="110" t="s">
        <v>4</v>
      </c>
      <c r="B28" s="360" t="str">
        <f>IF('AEBG Contract Page'!B15="","",'AEBG Contract Page'!B15)</f>
        <v>Stephanie Lewis</v>
      </c>
      <c r="C28" s="360"/>
      <c r="D28" s="111" t="s">
        <v>5</v>
      </c>
      <c r="E28" s="169" t="str">
        <f>IF('AEBG Contract Page'!E16="","",'AEBG Contract Page'!E16)</f>
        <v/>
      </c>
    </row>
    <row r="29" spans="1:6" ht="40.15" customHeight="1" thickBot="1">
      <c r="A29" s="113" t="s">
        <v>346</v>
      </c>
      <c r="B29" s="359"/>
      <c r="C29" s="359"/>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60" t="str">
        <f>IF('AEBG Contract Page'!B21="","",'AEBG Contract Page'!B21)</f>
        <v>Shawn MacDuff (CBO designee)</v>
      </c>
      <c r="C32" s="360"/>
      <c r="D32" s="111" t="s">
        <v>5</v>
      </c>
      <c r="E32" s="112" t="str">
        <f>IF('AEBG Contract Page'!B22="","",'AEBG Contract Page'!B22)</f>
        <v>Fiscal Analyst</v>
      </c>
    </row>
    <row r="33" spans="1:5" ht="40.15" customHeight="1" thickBot="1">
      <c r="A33" s="113" t="s">
        <v>346</v>
      </c>
      <c r="B33" s="359"/>
      <c r="C33" s="359"/>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39" zoomScale="87" zoomScaleNormal="87" zoomScalePageLayoutView="87" workbookViewId="0">
      <selection activeCell="F46" sqref="F46:F4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6" t="str">
        <f>'Budget Detail Sheet'!D2</f>
        <v>ADULT EDUCATION BLOCK GRANT</v>
      </c>
      <c r="H2" s="416"/>
    </row>
    <row r="3" spans="1:8" ht="25.15" customHeight="1">
      <c r="A3" s="19"/>
      <c r="B3" s="19"/>
      <c r="C3" s="19"/>
      <c r="D3" s="19"/>
      <c r="E3" s="19"/>
      <c r="F3" s="118" t="str">
        <f>'Budget Detail Sheet'!C3</f>
        <v xml:space="preserve">ENTITY: </v>
      </c>
      <c r="G3" s="417" t="str">
        <f>'Budget Detail Sheet'!D3</f>
        <v>LONG BEACH USD</v>
      </c>
      <c r="H3" s="417"/>
    </row>
    <row r="4" spans="1:8" ht="25.15" customHeight="1">
      <c r="A4" s="19"/>
      <c r="B4" s="19"/>
      <c r="C4" s="19"/>
      <c r="D4" s="19"/>
      <c r="E4" s="19"/>
      <c r="F4" s="118" t="str">
        <f>'Budget Detail Sheet'!C4</f>
        <v xml:space="preserve">FISCAL YEAR: </v>
      </c>
      <c r="G4" s="417" t="str">
        <f>'Budget Detail Sheet'!D4</f>
        <v>2015/16</v>
      </c>
      <c r="H4" s="417"/>
    </row>
    <row r="5" spans="1:8" ht="25.15" customHeight="1">
      <c r="A5" s="19"/>
      <c r="B5" s="19"/>
      <c r="C5" s="19"/>
      <c r="D5" s="19"/>
      <c r="E5" s="19"/>
      <c r="F5" s="118" t="str">
        <f>'Budget Detail Sheet'!C5</f>
        <v xml:space="preserve">ALLOCATION NUMBER: </v>
      </c>
      <c r="G5" s="43" t="str">
        <f>'Budget Detail Sheet'!D5</f>
        <v>15-328-122</v>
      </c>
      <c r="H5" s="119"/>
    </row>
    <row r="6" spans="1:8" ht="7.9" customHeight="1">
      <c r="A6" s="52"/>
      <c r="B6" s="52"/>
      <c r="C6" s="52"/>
      <c r="D6" s="52"/>
      <c r="E6" s="52"/>
      <c r="F6" s="52"/>
      <c r="G6" s="52"/>
      <c r="H6" s="52"/>
    </row>
    <row r="7" spans="1:8" ht="20.25">
      <c r="A7" s="327" t="s">
        <v>348</v>
      </c>
      <c r="B7" s="327"/>
      <c r="C7" s="327"/>
      <c r="D7" s="327"/>
      <c r="E7" s="327"/>
      <c r="F7" s="327"/>
      <c r="G7" s="327"/>
      <c r="H7" s="327"/>
    </row>
    <row r="8" spans="1:8" ht="18">
      <c r="A8" s="415" t="s">
        <v>489</v>
      </c>
      <c r="B8" s="415"/>
      <c r="C8" s="415"/>
      <c r="D8" s="415"/>
      <c r="E8" s="415"/>
      <c r="F8" s="415"/>
      <c r="G8" s="415"/>
      <c r="H8" s="415"/>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409" t="s">
        <v>488</v>
      </c>
      <c r="B11" s="410"/>
      <c r="C11" s="410"/>
      <c r="D11" s="410"/>
      <c r="E11" s="410"/>
      <c r="F11" s="410"/>
      <c r="G11" s="410"/>
      <c r="H11" s="411"/>
    </row>
    <row r="12" spans="1:8" ht="7.9" customHeight="1" thickBot="1">
      <c r="A12" s="52"/>
      <c r="B12" s="52"/>
      <c r="C12" s="52"/>
      <c r="D12" s="52"/>
      <c r="E12" s="52"/>
      <c r="F12" s="52"/>
      <c r="G12" s="52"/>
      <c r="H12" s="52"/>
    </row>
    <row r="13" spans="1:8" s="127" customFormat="1" ht="37.15" customHeight="1" thickBot="1">
      <c r="A13" s="124" t="s">
        <v>350</v>
      </c>
      <c r="B13" s="412" t="s">
        <v>351</v>
      </c>
      <c r="C13" s="413"/>
      <c r="D13" s="413"/>
      <c r="E13" s="414"/>
      <c r="F13" s="124" t="s">
        <v>352</v>
      </c>
      <c r="G13" s="125" t="s">
        <v>353</v>
      </c>
      <c r="H13" s="126" t="s">
        <v>354</v>
      </c>
    </row>
    <row r="14" spans="1:8" s="127" customFormat="1" ht="37.9" customHeight="1">
      <c r="A14" s="394">
        <v>1.1000000000000001</v>
      </c>
      <c r="B14" s="397" t="s">
        <v>850</v>
      </c>
      <c r="C14" s="398"/>
      <c r="D14" s="398"/>
      <c r="E14" s="399"/>
      <c r="F14" s="256" t="s">
        <v>851</v>
      </c>
      <c r="G14" s="128" t="s">
        <v>846</v>
      </c>
      <c r="H14" s="128" t="s">
        <v>847</v>
      </c>
    </row>
    <row r="15" spans="1:8" s="127" customFormat="1" ht="37.9" customHeight="1">
      <c r="A15" s="395"/>
      <c r="B15" s="400"/>
      <c r="C15" s="401"/>
      <c r="D15" s="401"/>
      <c r="E15" s="402"/>
      <c r="F15" s="256" t="s">
        <v>849</v>
      </c>
      <c r="G15" s="129"/>
      <c r="H15" s="251" t="s">
        <v>848</v>
      </c>
    </row>
    <row r="16" spans="1:8" s="127" customFormat="1" ht="37.9" customHeight="1">
      <c r="A16" s="395"/>
      <c r="B16" s="400"/>
      <c r="C16" s="401"/>
      <c r="D16" s="401"/>
      <c r="E16" s="402"/>
      <c r="F16" s="256" t="s">
        <v>852</v>
      </c>
      <c r="G16" s="129"/>
      <c r="H16" s="129" t="s">
        <v>821</v>
      </c>
    </row>
    <row r="17" spans="1:8" s="127" customFormat="1" ht="37.9" customHeight="1" thickBot="1">
      <c r="A17" s="396"/>
      <c r="B17" s="403"/>
      <c r="C17" s="404"/>
      <c r="D17" s="404"/>
      <c r="E17" s="405"/>
      <c r="F17" s="256"/>
      <c r="G17" s="130"/>
      <c r="H17" s="130"/>
    </row>
    <row r="18" spans="1:8" s="127" customFormat="1" ht="37.9" customHeight="1">
      <c r="A18" s="394" t="s">
        <v>355</v>
      </c>
      <c r="B18" s="397" t="s">
        <v>857</v>
      </c>
      <c r="C18" s="398"/>
      <c r="D18" s="398"/>
      <c r="E18" s="399"/>
      <c r="F18" s="406" t="s">
        <v>858</v>
      </c>
      <c r="G18" s="253" t="s">
        <v>859</v>
      </c>
      <c r="H18" s="128" t="s">
        <v>847</v>
      </c>
    </row>
    <row r="19" spans="1:8" s="127" customFormat="1" ht="37.9" customHeight="1">
      <c r="A19" s="395"/>
      <c r="B19" s="400"/>
      <c r="C19" s="401"/>
      <c r="D19" s="401"/>
      <c r="E19" s="402"/>
      <c r="F19" s="407"/>
      <c r="G19" s="251"/>
      <c r="H19" s="251" t="s">
        <v>821</v>
      </c>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t="s">
        <v>846</v>
      </c>
      <c r="H21" s="258" t="s">
        <v>853</v>
      </c>
    </row>
    <row r="22" spans="1:8" s="127" customFormat="1" ht="37.9" customHeight="1">
      <c r="A22" s="394" t="s">
        <v>356</v>
      </c>
      <c r="B22" s="397" t="s">
        <v>860</v>
      </c>
      <c r="C22" s="398"/>
      <c r="D22" s="398"/>
      <c r="E22" s="399"/>
      <c r="F22" s="406" t="s">
        <v>861</v>
      </c>
      <c r="G22" s="128"/>
      <c r="H22" s="257" t="s">
        <v>847</v>
      </c>
    </row>
    <row r="23" spans="1:8" s="127" customFormat="1" ht="37.9" customHeight="1">
      <c r="A23" s="395"/>
      <c r="B23" s="400"/>
      <c r="C23" s="401"/>
      <c r="D23" s="401"/>
      <c r="E23" s="402"/>
      <c r="F23" s="407"/>
      <c r="G23" s="251" t="s">
        <v>854</v>
      </c>
      <c r="H23" s="258" t="s">
        <v>855</v>
      </c>
    </row>
    <row r="24" spans="1:8" s="127" customFormat="1" ht="37.9" customHeight="1">
      <c r="A24" s="395"/>
      <c r="B24" s="400"/>
      <c r="C24" s="401"/>
      <c r="D24" s="401"/>
      <c r="E24" s="402"/>
      <c r="F24" s="407"/>
      <c r="G24" s="129"/>
      <c r="H24" s="129" t="s">
        <v>821</v>
      </c>
    </row>
    <row r="25" spans="1:8" s="127" customFormat="1" ht="37.9" customHeight="1" thickBot="1">
      <c r="A25" s="396"/>
      <c r="B25" s="403"/>
      <c r="C25" s="404"/>
      <c r="D25" s="404"/>
      <c r="E25" s="405"/>
      <c r="F25" s="408"/>
      <c r="G25" s="130"/>
      <c r="H25" s="258" t="s">
        <v>853</v>
      </c>
    </row>
    <row r="26" spans="1:8" s="127" customFormat="1" ht="37.9" customHeight="1">
      <c r="A26" s="394" t="s">
        <v>357</v>
      </c>
      <c r="B26" s="397" t="s">
        <v>825</v>
      </c>
      <c r="C26" s="398"/>
      <c r="D26" s="398"/>
      <c r="E26" s="399"/>
      <c r="F26" s="406" t="s">
        <v>862</v>
      </c>
      <c r="G26" s="253" t="s">
        <v>863</v>
      </c>
      <c r="H26" s="253" t="s">
        <v>831</v>
      </c>
    </row>
    <row r="27" spans="1:8" s="127" customFormat="1" ht="37.9" customHeight="1">
      <c r="A27" s="395"/>
      <c r="B27" s="400"/>
      <c r="C27" s="401"/>
      <c r="D27" s="401"/>
      <c r="E27" s="402"/>
      <c r="F27" s="407"/>
      <c r="G27" s="129"/>
      <c r="H27" s="129" t="s">
        <v>847</v>
      </c>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358</v>
      </c>
      <c r="B30" s="397" t="s">
        <v>866</v>
      </c>
      <c r="C30" s="398"/>
      <c r="D30" s="398"/>
      <c r="E30" s="399"/>
      <c r="F30" s="406" t="s">
        <v>864</v>
      </c>
      <c r="G30" s="253" t="s">
        <v>832</v>
      </c>
      <c r="H30" s="253" t="s">
        <v>833</v>
      </c>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359</v>
      </c>
      <c r="B34" s="397" t="s">
        <v>867</v>
      </c>
      <c r="C34" s="398"/>
      <c r="D34" s="398"/>
      <c r="E34" s="399"/>
      <c r="F34" s="406" t="s">
        <v>865</v>
      </c>
      <c r="G34" s="253" t="s">
        <v>834</v>
      </c>
      <c r="H34" s="253" t="s">
        <v>833</v>
      </c>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360</v>
      </c>
      <c r="B38" s="397" t="s">
        <v>868</v>
      </c>
      <c r="C38" s="398"/>
      <c r="D38" s="398"/>
      <c r="E38" s="399"/>
      <c r="F38" s="406" t="s">
        <v>835</v>
      </c>
      <c r="G38" s="253" t="s">
        <v>836</v>
      </c>
      <c r="H38" s="253" t="s">
        <v>833</v>
      </c>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361</v>
      </c>
      <c r="B42" s="397" t="s">
        <v>869</v>
      </c>
      <c r="C42" s="398"/>
      <c r="D42" s="398"/>
      <c r="E42" s="399"/>
      <c r="F42" s="406" t="s">
        <v>837</v>
      </c>
      <c r="G42" s="253" t="s">
        <v>859</v>
      </c>
      <c r="H42" s="253" t="s">
        <v>833</v>
      </c>
    </row>
    <row r="43" spans="1:8" s="127" customFormat="1" ht="37.9" customHeight="1">
      <c r="A43" s="395"/>
      <c r="B43" s="400"/>
      <c r="C43" s="401"/>
      <c r="D43" s="401"/>
      <c r="E43" s="402"/>
      <c r="F43" s="407"/>
      <c r="G43" s="254"/>
      <c r="H43" s="254" t="s">
        <v>838</v>
      </c>
    </row>
    <row r="44" spans="1:8" s="127" customFormat="1" ht="37.9" customHeight="1">
      <c r="A44" s="395"/>
      <c r="B44" s="400"/>
      <c r="C44" s="401"/>
      <c r="D44" s="401"/>
      <c r="E44" s="402"/>
      <c r="F44" s="407"/>
      <c r="G44" s="254"/>
      <c r="H44" s="254" t="s">
        <v>856</v>
      </c>
    </row>
    <row r="45" spans="1:8" s="127" customFormat="1" ht="37.9" customHeight="1" thickBot="1">
      <c r="A45" s="396"/>
      <c r="B45" s="403"/>
      <c r="C45" s="404"/>
      <c r="D45" s="404"/>
      <c r="E45" s="405"/>
      <c r="F45" s="408"/>
      <c r="G45" s="255"/>
      <c r="H45" s="255"/>
    </row>
    <row r="46" spans="1:8" s="127" customFormat="1" ht="37.9" customHeight="1">
      <c r="A46" s="394" t="s">
        <v>362</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4">
    <mergeCell ref="A8:H8"/>
    <mergeCell ref="E1:F1"/>
    <mergeCell ref="G2:H2"/>
    <mergeCell ref="G3:H3"/>
    <mergeCell ref="G4:H4"/>
    <mergeCell ref="A7:H7"/>
    <mergeCell ref="A11:H11"/>
    <mergeCell ref="B13:E13"/>
    <mergeCell ref="A14:A17"/>
    <mergeCell ref="B14:E17"/>
    <mergeCell ref="F18:F21"/>
    <mergeCell ref="A18:A21"/>
    <mergeCell ref="B18:E21"/>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16"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6" t="str">
        <f>'Budget Detail Sheet'!D2</f>
        <v>ADULT EDUCATION BLOCK GRANT</v>
      </c>
      <c r="H2" s="416"/>
    </row>
    <row r="3" spans="1:8" ht="25.15" customHeight="1">
      <c r="A3" s="19"/>
      <c r="B3" s="19"/>
      <c r="C3" s="19"/>
      <c r="D3" s="19"/>
      <c r="E3" s="19"/>
      <c r="F3" s="118" t="str">
        <f>'Budget Detail Sheet'!C3</f>
        <v xml:space="preserve">ENTITY: </v>
      </c>
      <c r="G3" s="417" t="str">
        <f>'Budget Detail Sheet'!D3</f>
        <v>LONG BEACH USD</v>
      </c>
      <c r="H3" s="417"/>
    </row>
    <row r="4" spans="1:8" ht="25.15" customHeight="1">
      <c r="A4" s="19"/>
      <c r="B4" s="19"/>
      <c r="C4" s="19"/>
      <c r="D4" s="19"/>
      <c r="E4" s="19"/>
      <c r="F4" s="118" t="str">
        <f>'Budget Detail Sheet'!C4</f>
        <v xml:space="preserve">FISCAL YEAR: </v>
      </c>
      <c r="G4" s="417" t="str">
        <f>'Budget Detail Sheet'!D4</f>
        <v>2015/16</v>
      </c>
      <c r="H4" s="417"/>
    </row>
    <row r="5" spans="1:8" ht="25.15" customHeight="1">
      <c r="A5" s="19"/>
      <c r="B5" s="19"/>
      <c r="C5" s="19"/>
      <c r="D5" s="19"/>
      <c r="E5" s="19"/>
      <c r="F5" s="118" t="str">
        <f>'Budget Detail Sheet'!C5</f>
        <v xml:space="preserve">ALLOCATION NUMBER: </v>
      </c>
      <c r="G5" s="43" t="str">
        <f>'Budget Detail Sheet'!D5</f>
        <v>15-328-122</v>
      </c>
      <c r="H5" s="119"/>
    </row>
    <row r="6" spans="1:8" ht="7.9" customHeight="1">
      <c r="A6" s="52"/>
      <c r="B6" s="52"/>
      <c r="C6" s="52"/>
      <c r="D6" s="52"/>
      <c r="E6" s="52"/>
      <c r="F6" s="52"/>
      <c r="G6" s="52"/>
      <c r="H6" s="52"/>
    </row>
    <row r="7" spans="1:8" ht="20.25">
      <c r="A7" s="327" t="s">
        <v>348</v>
      </c>
      <c r="B7" s="327"/>
      <c r="C7" s="327"/>
      <c r="D7" s="327"/>
      <c r="E7" s="327"/>
      <c r="F7" s="327"/>
      <c r="G7" s="327"/>
      <c r="H7" s="327"/>
    </row>
    <row r="8" spans="1:8" ht="18">
      <c r="A8" s="415" t="s">
        <v>489</v>
      </c>
      <c r="B8" s="415"/>
      <c r="C8" s="415"/>
      <c r="D8" s="415"/>
      <c r="E8" s="415"/>
      <c r="F8" s="415"/>
      <c r="G8" s="415"/>
      <c r="H8" s="415"/>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409" t="s">
        <v>490</v>
      </c>
      <c r="B11" s="410"/>
      <c r="C11" s="410"/>
      <c r="D11" s="410"/>
      <c r="E11" s="410"/>
      <c r="F11" s="410"/>
      <c r="G11" s="410"/>
      <c r="H11" s="411"/>
    </row>
    <row r="12" spans="1:8" ht="7.9" customHeight="1" thickBot="1">
      <c r="A12" s="52"/>
      <c r="B12" s="52"/>
      <c r="C12" s="52"/>
      <c r="D12" s="52"/>
      <c r="E12" s="52"/>
      <c r="F12" s="52"/>
      <c r="G12" s="52"/>
      <c r="H12" s="52"/>
    </row>
    <row r="13" spans="1:8" s="127" customFormat="1" ht="37.15" customHeight="1" thickBot="1">
      <c r="A13" s="124" t="s">
        <v>350</v>
      </c>
      <c r="B13" s="412" t="s">
        <v>351</v>
      </c>
      <c r="C13" s="413"/>
      <c r="D13" s="413"/>
      <c r="E13" s="414"/>
      <c r="F13" s="124" t="s">
        <v>352</v>
      </c>
      <c r="G13" s="125" t="s">
        <v>353</v>
      </c>
      <c r="H13" s="126" t="s">
        <v>354</v>
      </c>
    </row>
    <row r="14" spans="1:8" s="127" customFormat="1" ht="37.9" customHeight="1">
      <c r="A14" s="394" t="s">
        <v>363</v>
      </c>
      <c r="B14" s="397"/>
      <c r="C14" s="398"/>
      <c r="D14" s="398"/>
      <c r="E14" s="399"/>
      <c r="F14" s="406"/>
      <c r="G14" s="128"/>
      <c r="H14" s="128"/>
    </row>
    <row r="15" spans="1:8" s="127" customFormat="1" ht="37.9" customHeight="1">
      <c r="A15" s="395"/>
      <c r="B15" s="400"/>
      <c r="C15" s="401"/>
      <c r="D15" s="401"/>
      <c r="E15" s="402"/>
      <c r="F15" s="407"/>
      <c r="G15" s="251"/>
      <c r="H15" s="251"/>
    </row>
    <row r="16" spans="1:8" s="127" customFormat="1" ht="37.9" customHeight="1">
      <c r="A16" s="395"/>
      <c r="B16" s="400"/>
      <c r="C16" s="401"/>
      <c r="D16" s="401"/>
      <c r="E16" s="402"/>
      <c r="F16" s="407"/>
      <c r="G16" s="129"/>
      <c r="H16" s="129"/>
    </row>
    <row r="17" spans="1:8" s="127" customFormat="1" ht="37.9" customHeight="1" thickBot="1">
      <c r="A17" s="396"/>
      <c r="B17" s="403"/>
      <c r="C17" s="404"/>
      <c r="D17" s="404"/>
      <c r="E17" s="405"/>
      <c r="F17" s="408"/>
      <c r="G17" s="130"/>
      <c r="H17" s="130"/>
    </row>
    <row r="18" spans="1:8" s="127" customFormat="1" ht="37.9" customHeight="1">
      <c r="A18" s="394" t="s">
        <v>364</v>
      </c>
      <c r="B18" s="397"/>
      <c r="C18" s="398"/>
      <c r="D18" s="398"/>
      <c r="E18" s="399"/>
      <c r="F18" s="406"/>
      <c r="G18" s="128"/>
      <c r="H18" s="128"/>
    </row>
    <row r="19" spans="1:8" s="127" customFormat="1" ht="37.9" customHeight="1">
      <c r="A19" s="395"/>
      <c r="B19" s="400"/>
      <c r="C19" s="401"/>
      <c r="D19" s="401"/>
      <c r="E19" s="402"/>
      <c r="F19" s="407"/>
      <c r="G19" s="251"/>
      <c r="H19" s="251"/>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365</v>
      </c>
      <c r="B22" s="397"/>
      <c r="C22" s="398"/>
      <c r="D22" s="398"/>
      <c r="E22" s="399"/>
      <c r="F22" s="406"/>
      <c r="G22" s="128"/>
      <c r="H22" s="128"/>
    </row>
    <row r="23" spans="1:8" s="127" customFormat="1" ht="37.9" customHeight="1">
      <c r="A23" s="395"/>
      <c r="B23" s="400"/>
      <c r="C23" s="401"/>
      <c r="D23" s="401"/>
      <c r="E23" s="402"/>
      <c r="F23" s="407"/>
      <c r="G23" s="129"/>
      <c r="H23" s="251"/>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366</v>
      </c>
      <c r="B26" s="397"/>
      <c r="C26" s="398"/>
      <c r="D26" s="398"/>
      <c r="E26" s="399"/>
      <c r="F26" s="406"/>
      <c r="G26" s="128"/>
      <c r="H26" s="128"/>
    </row>
    <row r="27" spans="1:8" s="127" customFormat="1" ht="37.9" customHeight="1">
      <c r="A27" s="395"/>
      <c r="B27" s="400"/>
      <c r="C27" s="401"/>
      <c r="D27" s="401"/>
      <c r="E27" s="402"/>
      <c r="F27" s="407"/>
      <c r="G27" s="251"/>
      <c r="H27" s="251"/>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367</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368</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369</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370</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371</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31" zoomScale="87" zoomScaleNormal="87" zoomScalePageLayoutView="87" workbookViewId="0">
      <selection activeCell="B14" sqref="B14:H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6" t="str">
        <f>'Budget Detail Sheet'!D2</f>
        <v>ADULT EDUCATION BLOCK GRANT</v>
      </c>
      <c r="H2" s="416"/>
    </row>
    <row r="3" spans="1:8" ht="25.15" customHeight="1">
      <c r="A3" s="19"/>
      <c r="B3" s="19"/>
      <c r="C3" s="19"/>
      <c r="D3" s="19"/>
      <c r="E3" s="19"/>
      <c r="F3" s="118" t="str">
        <f>'Budget Detail Sheet'!C3</f>
        <v xml:space="preserve">ENTITY: </v>
      </c>
      <c r="G3" s="417" t="str">
        <f>'Budget Detail Sheet'!D3</f>
        <v>LONG BEACH USD</v>
      </c>
      <c r="H3" s="417"/>
    </row>
    <row r="4" spans="1:8" ht="25.15" customHeight="1">
      <c r="A4" s="19"/>
      <c r="B4" s="19"/>
      <c r="C4" s="19"/>
      <c r="D4" s="19"/>
      <c r="E4" s="19"/>
      <c r="F4" s="118" t="str">
        <f>'Budget Detail Sheet'!C4</f>
        <v xml:space="preserve">FISCAL YEAR: </v>
      </c>
      <c r="G4" s="417" t="str">
        <f>'Budget Detail Sheet'!D4</f>
        <v>2015/16</v>
      </c>
      <c r="H4" s="417"/>
    </row>
    <row r="5" spans="1:8" ht="25.15" customHeight="1">
      <c r="A5" s="19"/>
      <c r="B5" s="19"/>
      <c r="C5" s="19"/>
      <c r="D5" s="19"/>
      <c r="E5" s="19"/>
      <c r="F5" s="118" t="str">
        <f>'Budget Detail Sheet'!C5</f>
        <v xml:space="preserve">ALLOCATION NUMBER: </v>
      </c>
      <c r="G5" s="43" t="str">
        <f>'Budget Detail Sheet'!D5</f>
        <v>15-328-122</v>
      </c>
      <c r="H5" s="119"/>
    </row>
    <row r="6" spans="1:8" ht="7.9" customHeight="1">
      <c r="A6" s="52"/>
      <c r="B6" s="52"/>
      <c r="C6" s="52"/>
      <c r="D6" s="52"/>
      <c r="E6" s="52"/>
      <c r="F6" s="52"/>
      <c r="G6" s="52"/>
      <c r="H6" s="52"/>
    </row>
    <row r="7" spans="1:8" ht="20.25">
      <c r="A7" s="327" t="s">
        <v>348</v>
      </c>
      <c r="B7" s="327"/>
      <c r="C7" s="327"/>
      <c r="D7" s="327"/>
      <c r="E7" s="327"/>
      <c r="F7" s="327"/>
      <c r="G7" s="327"/>
      <c r="H7" s="327"/>
    </row>
    <row r="8" spans="1:8" ht="18">
      <c r="A8" s="415" t="s">
        <v>489</v>
      </c>
      <c r="B8" s="415"/>
      <c r="C8" s="415"/>
      <c r="D8" s="415"/>
      <c r="E8" s="415"/>
      <c r="F8" s="415"/>
      <c r="G8" s="415"/>
      <c r="H8" s="415"/>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409" t="s">
        <v>491</v>
      </c>
      <c r="B11" s="410"/>
      <c r="C11" s="410"/>
      <c r="D11" s="410"/>
      <c r="E11" s="410"/>
      <c r="F11" s="410"/>
      <c r="G11" s="410"/>
      <c r="H11" s="411"/>
    </row>
    <row r="12" spans="1:8" ht="7.9" customHeight="1" thickBot="1">
      <c r="A12" s="52"/>
      <c r="B12" s="52"/>
      <c r="C12" s="52"/>
      <c r="D12" s="52"/>
      <c r="E12" s="52"/>
      <c r="F12" s="52"/>
      <c r="G12" s="52"/>
      <c r="H12" s="52"/>
    </row>
    <row r="13" spans="1:8" s="127" customFormat="1" ht="37.15" customHeight="1" thickBot="1">
      <c r="A13" s="124" t="s">
        <v>350</v>
      </c>
      <c r="B13" s="412" t="s">
        <v>351</v>
      </c>
      <c r="C13" s="413"/>
      <c r="D13" s="413"/>
      <c r="E13" s="414"/>
      <c r="F13" s="124" t="s">
        <v>352</v>
      </c>
      <c r="G13" s="125" t="s">
        <v>353</v>
      </c>
      <c r="H13" s="126" t="s">
        <v>354</v>
      </c>
    </row>
    <row r="14" spans="1:8" s="127" customFormat="1" ht="37.9" customHeight="1">
      <c r="A14" s="394" t="s">
        <v>372</v>
      </c>
      <c r="B14" s="397"/>
      <c r="C14" s="398"/>
      <c r="D14" s="398"/>
      <c r="E14" s="399"/>
      <c r="F14" s="406"/>
      <c r="G14" s="128"/>
      <c r="H14" s="128"/>
    </row>
    <row r="15" spans="1:8" s="127" customFormat="1" ht="37.9" customHeight="1">
      <c r="A15" s="395"/>
      <c r="B15" s="400"/>
      <c r="C15" s="401"/>
      <c r="D15" s="401"/>
      <c r="E15" s="402"/>
      <c r="F15" s="407"/>
      <c r="G15" s="251"/>
      <c r="H15" s="251"/>
    </row>
    <row r="16" spans="1:8" s="127" customFormat="1" ht="37.9" customHeight="1">
      <c r="A16" s="395"/>
      <c r="B16" s="400"/>
      <c r="C16" s="401"/>
      <c r="D16" s="401"/>
      <c r="E16" s="402"/>
      <c r="F16" s="407"/>
      <c r="G16" s="129"/>
      <c r="H16" s="129"/>
    </row>
    <row r="17" spans="1:8" s="127" customFormat="1" ht="37.9" customHeight="1" thickBot="1">
      <c r="A17" s="396"/>
      <c r="B17" s="403"/>
      <c r="C17" s="404"/>
      <c r="D17" s="404"/>
      <c r="E17" s="405"/>
      <c r="F17" s="408"/>
      <c r="G17" s="130"/>
      <c r="H17" s="130"/>
    </row>
    <row r="18" spans="1:8" s="127" customFormat="1" ht="37.9" customHeight="1">
      <c r="A18" s="394" t="s">
        <v>373</v>
      </c>
      <c r="B18" s="397"/>
      <c r="C18" s="398"/>
      <c r="D18" s="398"/>
      <c r="E18" s="399"/>
      <c r="F18" s="406"/>
      <c r="G18" s="128"/>
      <c r="H18" s="128"/>
    </row>
    <row r="19" spans="1:8" s="127" customFormat="1" ht="37.9" customHeight="1">
      <c r="A19" s="395"/>
      <c r="B19" s="400"/>
      <c r="C19" s="401"/>
      <c r="D19" s="401"/>
      <c r="E19" s="402"/>
      <c r="F19" s="407"/>
      <c r="G19" s="251"/>
      <c r="H19" s="251"/>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374</v>
      </c>
      <c r="B22" s="397"/>
      <c r="C22" s="398"/>
      <c r="D22" s="398"/>
      <c r="E22" s="399"/>
      <c r="F22" s="406"/>
      <c r="G22" s="128"/>
      <c r="H22" s="128"/>
    </row>
    <row r="23" spans="1:8" s="127" customFormat="1" ht="37.9" customHeight="1">
      <c r="A23" s="395"/>
      <c r="B23" s="400"/>
      <c r="C23" s="401"/>
      <c r="D23" s="401"/>
      <c r="E23" s="402"/>
      <c r="F23" s="407"/>
      <c r="G23" s="129"/>
      <c r="H23" s="129"/>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375</v>
      </c>
      <c r="B26" s="397"/>
      <c r="C26" s="398"/>
      <c r="D26" s="398"/>
      <c r="E26" s="399"/>
      <c r="F26" s="406"/>
      <c r="G26" s="128"/>
      <c r="H26" s="128"/>
    </row>
    <row r="27" spans="1:8" s="127" customFormat="1" ht="37.9" customHeight="1">
      <c r="A27" s="395"/>
      <c r="B27" s="400"/>
      <c r="C27" s="401"/>
      <c r="D27" s="401"/>
      <c r="E27" s="402"/>
      <c r="F27" s="407"/>
      <c r="G27" s="129"/>
      <c r="H27" s="129"/>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376</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377</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378</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379</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380</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4" zoomScale="87" zoomScaleNormal="87" zoomScalePageLayoutView="87" workbookViewId="0">
      <selection activeCell="B14" sqref="B14:H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6" t="str">
        <f>'Budget Detail Sheet'!D2</f>
        <v>ADULT EDUCATION BLOCK GRANT</v>
      </c>
      <c r="H2" s="416"/>
    </row>
    <row r="3" spans="1:8" ht="25.15" customHeight="1">
      <c r="A3" s="19"/>
      <c r="B3" s="19"/>
      <c r="C3" s="19"/>
      <c r="D3" s="19"/>
      <c r="E3" s="19"/>
      <c r="F3" s="118" t="str">
        <f>'Budget Detail Sheet'!C3</f>
        <v xml:space="preserve">ENTITY: </v>
      </c>
      <c r="G3" s="417" t="str">
        <f>'Budget Detail Sheet'!D3</f>
        <v>LONG BEACH USD</v>
      </c>
      <c r="H3" s="417"/>
    </row>
    <row r="4" spans="1:8" ht="25.15" customHeight="1">
      <c r="A4" s="19"/>
      <c r="B4" s="19"/>
      <c r="C4" s="19"/>
      <c r="D4" s="19"/>
      <c r="E4" s="19"/>
      <c r="F4" s="118" t="str">
        <f>'Budget Detail Sheet'!C4</f>
        <v xml:space="preserve">FISCAL YEAR: </v>
      </c>
      <c r="G4" s="417" t="str">
        <f>'Budget Detail Sheet'!D4</f>
        <v>2015/16</v>
      </c>
      <c r="H4" s="417"/>
    </row>
    <row r="5" spans="1:8" ht="25.15" customHeight="1">
      <c r="A5" s="19"/>
      <c r="B5" s="19"/>
      <c r="C5" s="19"/>
      <c r="D5" s="19"/>
      <c r="E5" s="19"/>
      <c r="F5" s="118" t="str">
        <f>'Budget Detail Sheet'!C5</f>
        <v xml:space="preserve">ALLOCATION NUMBER: </v>
      </c>
      <c r="G5" s="43" t="str">
        <f>'Budget Detail Sheet'!D5</f>
        <v>15-328-122</v>
      </c>
      <c r="H5" s="119"/>
    </row>
    <row r="6" spans="1:8" ht="7.9" customHeight="1">
      <c r="A6" s="52"/>
      <c r="B6" s="52"/>
      <c r="C6" s="52"/>
      <c r="D6" s="52"/>
      <c r="E6" s="52"/>
      <c r="F6" s="52"/>
      <c r="G6" s="52"/>
      <c r="H6" s="52"/>
    </row>
    <row r="7" spans="1:8" ht="20.25">
      <c r="A7" s="327" t="s">
        <v>348</v>
      </c>
      <c r="B7" s="327"/>
      <c r="C7" s="327"/>
      <c r="D7" s="327"/>
      <c r="E7" s="327"/>
      <c r="F7" s="327"/>
      <c r="G7" s="327"/>
      <c r="H7" s="327"/>
    </row>
    <row r="8" spans="1:8" ht="18">
      <c r="A8" s="415" t="s">
        <v>489</v>
      </c>
      <c r="B8" s="415"/>
      <c r="C8" s="415"/>
      <c r="D8" s="415"/>
      <c r="E8" s="415"/>
      <c r="F8" s="415"/>
      <c r="G8" s="415"/>
      <c r="H8" s="415"/>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18" t="s">
        <v>801</v>
      </c>
      <c r="B11" s="419"/>
      <c r="C11" s="419"/>
      <c r="D11" s="419"/>
      <c r="E11" s="419"/>
      <c r="F11" s="419"/>
      <c r="G11" s="419"/>
      <c r="H11" s="420"/>
    </row>
    <row r="12" spans="1:8" ht="7.9" customHeight="1" thickBot="1">
      <c r="A12" s="52"/>
      <c r="B12" s="52"/>
      <c r="C12" s="52"/>
      <c r="D12" s="52"/>
      <c r="E12" s="52"/>
      <c r="F12" s="52"/>
      <c r="G12" s="52"/>
      <c r="H12" s="52"/>
    </row>
    <row r="13" spans="1:8" s="127" customFormat="1" ht="37.15" customHeight="1" thickBot="1">
      <c r="A13" s="124" t="s">
        <v>350</v>
      </c>
      <c r="B13" s="412" t="s">
        <v>351</v>
      </c>
      <c r="C13" s="413"/>
      <c r="D13" s="413"/>
      <c r="E13" s="414"/>
      <c r="F13" s="124" t="s">
        <v>352</v>
      </c>
      <c r="G13" s="125" t="s">
        <v>353</v>
      </c>
      <c r="H13" s="126" t="s">
        <v>354</v>
      </c>
    </row>
    <row r="14" spans="1:8" s="127" customFormat="1" ht="37.9" customHeight="1">
      <c r="A14" s="394" t="s">
        <v>381</v>
      </c>
      <c r="B14" s="397" t="s">
        <v>839</v>
      </c>
      <c r="C14" s="398"/>
      <c r="D14" s="398"/>
      <c r="E14" s="399"/>
      <c r="F14" s="406" t="s">
        <v>840</v>
      </c>
      <c r="G14" s="253" t="s">
        <v>841</v>
      </c>
      <c r="H14" s="253" t="s">
        <v>842</v>
      </c>
    </row>
    <row r="15" spans="1:8" s="127" customFormat="1" ht="37.9" customHeight="1">
      <c r="A15" s="395"/>
      <c r="B15" s="400"/>
      <c r="C15" s="401"/>
      <c r="D15" s="401"/>
      <c r="E15" s="402"/>
      <c r="F15" s="407"/>
      <c r="G15" s="254"/>
      <c r="H15" s="254"/>
    </row>
    <row r="16" spans="1:8" s="127" customFormat="1" ht="37.9" customHeight="1">
      <c r="A16" s="395"/>
      <c r="B16" s="400"/>
      <c r="C16" s="401"/>
      <c r="D16" s="401"/>
      <c r="E16" s="402"/>
      <c r="F16" s="407"/>
      <c r="G16" s="254"/>
      <c r="H16" s="254"/>
    </row>
    <row r="17" spans="1:8" s="127" customFormat="1" ht="37.9" customHeight="1" thickBot="1">
      <c r="A17" s="396"/>
      <c r="B17" s="403"/>
      <c r="C17" s="404"/>
      <c r="D17" s="404"/>
      <c r="E17" s="405"/>
      <c r="F17" s="408"/>
      <c r="G17" s="255"/>
      <c r="H17" s="255"/>
    </row>
    <row r="18" spans="1:8" s="127" customFormat="1" ht="37.9" customHeight="1">
      <c r="A18" s="394" t="s">
        <v>382</v>
      </c>
      <c r="B18" s="397" t="s">
        <v>843</v>
      </c>
      <c r="C18" s="398"/>
      <c r="D18" s="398"/>
      <c r="E18" s="399"/>
      <c r="F18" s="406" t="s">
        <v>844</v>
      </c>
      <c r="G18" s="253" t="s">
        <v>841</v>
      </c>
      <c r="H18" s="253" t="s">
        <v>842</v>
      </c>
    </row>
    <row r="19" spans="1:8" s="127" customFormat="1" ht="37.9" customHeight="1">
      <c r="A19" s="395"/>
      <c r="B19" s="400"/>
      <c r="C19" s="401"/>
      <c r="D19" s="401"/>
      <c r="E19" s="402"/>
      <c r="F19" s="407"/>
      <c r="G19" s="254"/>
      <c r="H19" s="254" t="s">
        <v>845</v>
      </c>
    </row>
    <row r="20" spans="1:8" s="127" customFormat="1" ht="37.9" customHeight="1">
      <c r="A20" s="395"/>
      <c r="B20" s="400"/>
      <c r="C20" s="401"/>
      <c r="D20" s="401"/>
      <c r="E20" s="402"/>
      <c r="F20" s="407"/>
      <c r="G20" s="254"/>
      <c r="H20" s="254"/>
    </row>
    <row r="21" spans="1:8" s="127" customFormat="1" ht="37.9" customHeight="1" thickBot="1">
      <c r="A21" s="396"/>
      <c r="B21" s="403"/>
      <c r="C21" s="404"/>
      <c r="D21" s="404"/>
      <c r="E21" s="405"/>
      <c r="F21" s="408"/>
      <c r="G21" s="255"/>
      <c r="H21" s="255"/>
    </row>
    <row r="22" spans="1:8" s="127" customFormat="1" ht="37.9" customHeight="1">
      <c r="A22" s="394" t="s">
        <v>383</v>
      </c>
      <c r="B22" s="397"/>
      <c r="C22" s="398"/>
      <c r="D22" s="398"/>
      <c r="E22" s="399"/>
      <c r="F22" s="406"/>
      <c r="G22" s="128"/>
      <c r="H22" s="128"/>
    </row>
    <row r="23" spans="1:8" s="127" customFormat="1" ht="37.9" customHeight="1">
      <c r="A23" s="395"/>
      <c r="B23" s="400"/>
      <c r="C23" s="401"/>
      <c r="D23" s="401"/>
      <c r="E23" s="402"/>
      <c r="F23" s="407"/>
      <c r="G23" s="251"/>
      <c r="H23" s="251"/>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384</v>
      </c>
      <c r="B26" s="397"/>
      <c r="C26" s="398"/>
      <c r="D26" s="398"/>
      <c r="E26" s="399"/>
      <c r="F26" s="406"/>
      <c r="G26" s="128"/>
      <c r="H26" s="128"/>
    </row>
    <row r="27" spans="1:8" s="127" customFormat="1" ht="37.9" customHeight="1">
      <c r="A27" s="395"/>
      <c r="B27" s="400"/>
      <c r="C27" s="401"/>
      <c r="D27" s="401"/>
      <c r="E27" s="402"/>
      <c r="F27" s="407"/>
      <c r="G27" s="129"/>
      <c r="H27" s="129"/>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385</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386</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387</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388</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389</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AEBG Agreement Page</vt:lpstr>
      <vt:lpstr>AEBG Contract Page</vt:lpstr>
      <vt:lpstr>Budget Detail Sheet</vt:lpstr>
      <vt:lpstr>LBCC 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'LBCC Budget Detail Sheet'!Print_Area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lpstr>'LBCC Budget Detail Sheet'!Print_Titles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2017-02-22T23:10:11Z</cp:lastPrinted>
  <dcterms:created xsi:type="dcterms:W3CDTF">2010-09-23T00:14:57Z</dcterms:created>
  <dcterms:modified xsi:type="dcterms:W3CDTF">2017-03-13T23:23:29Z</dcterms:modified>
</cp:coreProperties>
</file>