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7 Los Angeles\"/>
    </mc:Choice>
  </mc:AlternateContent>
  <bookViews>
    <workbookView xWindow="0" yWindow="230" windowWidth="25860" windowHeight="10260" tabRatio="500"/>
  </bookViews>
  <sheets>
    <sheet name="Summary" sheetId="6" r:id="rId1"/>
    <sheet name="ddConsortia" sheetId="11" state="hidden" r:id="rId2"/>
    <sheet name="BUSD" sheetId="13" r:id="rId3"/>
    <sheet name="CCUSD" sheetId="37" r:id="rId4"/>
    <sheet name="LACCD" sheetId="19" r:id="rId5"/>
    <sheet name="LAUSD" sheetId="20" r:id="rId6"/>
    <sheet name="MUSD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BUSD!$A$1:$L$55</definedName>
    <definedName name="_xlnm.Print_Area" localSheetId="3">CCUSD!$A$1:$L$55</definedName>
    <definedName name="_xlnm.Print_Area" localSheetId="4">LACCD!$A$1:$L$55</definedName>
    <definedName name="_xlnm.Print_Area" localSheetId="5">LAUSD!$A$1:$L$55</definedName>
    <definedName name="_xlnm.Print_Area" localSheetId="6">MUSD!$A$1:$L$55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20" l="1"/>
  <c r="G39" i="20"/>
  <c r="I51" i="6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I41" i="6"/>
  <c r="G41" i="6"/>
  <c r="K41" i="6"/>
  <c r="I39" i="6"/>
  <c r="G39" i="6"/>
  <c r="K39" i="6"/>
  <c r="I37" i="6"/>
  <c r="G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I26" i="6"/>
  <c r="G26" i="6"/>
  <c r="K26" i="6"/>
  <c r="I24" i="6"/>
  <c r="G24" i="6"/>
  <c r="I22" i="6"/>
  <c r="G22" i="6"/>
  <c r="I20" i="6"/>
  <c r="G20" i="6"/>
  <c r="I18" i="6"/>
  <c r="G18" i="6"/>
  <c r="I16" i="6"/>
  <c r="G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24" i="6" l="1"/>
  <c r="K43" i="6"/>
  <c r="K37" i="6"/>
  <c r="K28" i="6"/>
  <c r="K20" i="6"/>
  <c r="K16" i="6"/>
  <c r="K22" i="6"/>
  <c r="K18" i="6"/>
</calcChain>
</file>

<file path=xl/sharedStrings.xml><?xml version="1.0" encoding="utf-8"?>
<sst xmlns="http://schemas.openxmlformats.org/spreadsheetml/2006/main" count="663" uniqueCount="103">
  <si>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</si>
  <si>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</si>
  <si>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</si>
  <si>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</si>
  <si>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</si>
  <si>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</si>
  <si>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</si>
  <si>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</si>
  <si>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</si>
  <si>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</si>
  <si>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</si>
  <si>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</si>
  <si>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</si>
  <si>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</si>
  <si>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</si>
  <si>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</si>
  <si>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</si>
  <si>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</si>
  <si>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</si>
  <si>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</si>
  <si>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</si>
  <si>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</si>
  <si>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</si>
  <si>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</si>
  <si>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</si>
  <si>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</si>
  <si>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</si>
  <si>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</si>
  <si>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</si>
  <si>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</si>
  <si>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</si>
  <si>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</si>
  <si>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</si>
  <si>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</si>
  <si>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</si>
  <si>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</si>
  <si>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</si>
  <si>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</si>
  <si>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</si>
  <si>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</si>
  <si>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</si>
  <si>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</si>
  <si>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</si>
  <si>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</si>
  <si>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</si>
  <si>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</si>
  <si>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</si>
  <si>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</si>
  <si>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</si>
  <si>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</si>
  <si>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</si>
  <si>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</si>
  <si>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</si>
  <si>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</si>
  <si>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</si>
  <si>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</si>
  <si>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</si>
  <si>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</si>
  <si>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</si>
  <si>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</si>
  <si>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</si>
  <si>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</si>
  <si>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</si>
  <si>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</si>
  <si>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</si>
  <si>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</si>
  <si>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</si>
  <si>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</si>
  <si>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</si>
  <si>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</si>
  <si>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</si>
  <si>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</si>
  <si>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</si>
  <si>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</si>
  <si>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</si>
  <si>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</si>
  <si>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</si>
  <si>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</si>
  <si>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</si>
  <si>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</si>
  <si>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</si>
  <si>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</si>
  <si>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</si>
  <si>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</si>
  <si>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</si>
  <si>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</si>
  <si>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</si>
  <si>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</si>
  <si>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</si>
  <si>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</si>
  <si>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</si>
  <si>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</si>
  <si>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</si>
  <si>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</si>
  <si>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</si>
  <si>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</si>
  <si>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</si>
  <si>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</si>
  <si>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</si>
  <si>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</si>
  <si>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BUSD</t>
  </si>
  <si>
    <t>CCUSD</t>
  </si>
  <si>
    <t>LAUSD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</si>
</sst>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16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13</v>
      </c>
      <c r="C8" s="83"/>
      <c r="D8" s="15"/>
      <c r="E8" s="79" t="s">
        <v>42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94</v>
      </c>
      <c r="D16" s="85"/>
      <c r="E16" s="86"/>
      <c r="F16" s="36"/>
      <c r="G16" s="37">
        <f>SUM(BUSD!G18,CCUSD!G18,LACCD!G18,LAUSD!G18,MUSD!G18,Sheet6!G18,Sheet7!G18,Sheet8!G18,Sheet9!G18,Sheet10!G18,Sheet11!G18,Sheet12!G18,Sheet13!G18,Sheet14!G18,Sheet15!G18,Sheet16!G18,Sheet17!G18,Sheet18!G18,Sheet19!G18,Sheet20!G18)</f>
        <v>46273</v>
      </c>
      <c r="H16" s="38"/>
      <c r="I16" s="37">
        <f>SUM(BUSD!I18,CCUSD!I18,LACCD!I18,LAUSD!I18,MUSD!I18,Sheet6!I18,Sheet7!I18,Sheet8!I18,Sheet9!I18,Sheet10!I18,Sheet11!I18,Sheet12!I18,Sheet13!I18,Sheet14!I18,Sheet15!I18,Sheet16!I18,Sheet17!I18,Sheet18!I18,Sheet19!I18,Sheet20!I18)</f>
        <v>46273</v>
      </c>
      <c r="J16" s="36"/>
      <c r="K16" s="39">
        <f>IFERROR((I16-G16)/G16,0)</f>
        <v>0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89</v>
      </c>
      <c r="D18" s="85"/>
      <c r="E18" s="86"/>
      <c r="F18" s="36"/>
      <c r="G18" s="37">
        <f>SUM(BUSD!G20,CCUSD!G20,LACCD!G20,LAUSD!G20,MUSD!G20,Sheet6!G20,Sheet7!G20,Sheet8!G20,Sheet9!G20,Sheet10!G20,Sheet11!G20,Sheet12!G20,Sheet13!G20,Sheet14!G20,Sheet15!G20,Sheet16!G20,Sheet17!G20,Sheet18!G20,Sheet19!G20,Sheet20!G20)</f>
        <v>39025</v>
      </c>
      <c r="H18" s="38"/>
      <c r="I18" s="37">
        <f>SUM(BUSD!I20,CCUSD!I20,LACCD!I20,LAUSD!I20,MUSD!I20,Sheet6!I20,Sheet7!I20,Sheet8!I20,Sheet9!I20,Sheet10!I20,Sheet11!I20,Sheet12!I20,Sheet13!I20,Sheet14!I20,Sheet15!I20,Sheet16!I20,Sheet17!I20,Sheet18!I20,Sheet19!I20,Sheet20!I20)</f>
        <v>39025</v>
      </c>
      <c r="J18" s="36"/>
      <c r="K18" s="39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95</v>
      </c>
      <c r="D20" s="85"/>
      <c r="E20" s="86"/>
      <c r="F20" s="36"/>
      <c r="G20" s="37">
        <f>SUM(BUSD!G22,CCUSD!G22,LACCD!G22,LAUSD!G22,MUSD!G22,Sheet6!G22,Sheet7!G22,Sheet8!G22,Sheet9!G22,Sheet10!G22,Sheet11!G22,Sheet12!G22,Sheet13!G22,Sheet14!G22,Sheet15!G22,Sheet16!G22,Sheet17!G22,Sheet18!G22,Sheet19!G22,Sheet20!G22)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SUM(BUSD!I22,CCUSD!I22,LACCD!I22,LAUSD!I22,MUSD!I22,Sheet6!I22,Sheet7!I22,Sheet8!I22,Sheet9!I22,Sheet10!I22,Sheet11!I22,Sheet12!I22,Sheet13!I22,Sheet14!I22,Sheet15!I22,Sheet16!I22,Sheet17!I22,Sheet18!I22,Sheet19!I22,Sheet20!I22)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96</v>
      </c>
      <c r="D22" s="85"/>
      <c r="E22" s="86"/>
      <c r="F22" s="36"/>
      <c r="G22" s="37">
        <f>SUM(BUSD!G24,CCUSD!G24,LACCD!G24,LAUSD!G24,MUSD!G24,Sheet6!G24,Sheet7!G24,Sheet8!G24,Sheet9!G24,Sheet10!G24,Sheet11!G24,Sheet12!G24,Sheet13!G24,Sheet14!G24,Sheet15!G24,Sheet16!G24,Sheet17!G24,Sheet18!G24,Sheet19!G24,Sheet20!G24)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SUM(BUSD!I24,CCUSD!I24,LACCD!I24,LAUSD!I24,MUSD!I24,Sheet6!I24,Sheet7!I24,Sheet8!I24,Sheet9!I24,Sheet10!I24,Sheet11!I24,Sheet12!I24,Sheet13!I24,Sheet14!I24,Sheet15!I24,Sheet16!I24,Sheet17!I24,Sheet18!I24,Sheet19!I24,Sheet20!I24)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97</v>
      </c>
      <c r="D24" s="85"/>
      <c r="E24" s="86"/>
      <c r="F24" s="36"/>
      <c r="G24" s="37">
        <f>SUM(BUSD!G26,CCUSD!G26,LACCD!G26,LAUSD!G26,MUSD!G26,Sheet6!G26,Sheet7!G26,Sheet8!G26,Sheet9!G26,Sheet10!G26,Sheet11!G26,Sheet12!G26,Sheet13!G26,Sheet14!G26,Sheet15!G26,Sheet16!G26,Sheet17!G26,Sheet18!G26,Sheet19!G26,Sheet20!G26)</f>
        <v>1523</v>
      </c>
      <c r="H24" s="38"/>
      <c r="I24" s="37">
        <f>SUM(BUSD!I26,CCUSD!I26,LACCD!I26,LAUSD!I26,MUSD!I26,Sheet6!I26,Sheet7!I26,Sheet8!I26,Sheet9!I26,Sheet10!I26,Sheet11!I26,Sheet12!I26,Sheet13!I26,Sheet14!I26,Sheet15!I26,Sheet16!I26,Sheet17!I26,Sheet18!I26,Sheet19!I26,Sheet20!I26)</f>
        <v>1523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98</v>
      </c>
      <c r="D26" s="85"/>
      <c r="E26" s="86"/>
      <c r="F26" s="36"/>
      <c r="G26" s="37">
        <f>SUM(BUSD!G28,CCUSD!G28,LACCD!G28,LAUSD!G28,MUSD!G28,Sheet6!G28,Sheet7!G28,Sheet8!G28,Sheet9!G28,Sheet10!G28,Sheet11!G28,Sheet12!G28,Sheet13!G28,Sheet14!G28,Sheet15!G28,Sheet16!G28,Sheet17!G28,Sheet18!G28,Sheet19!G28,Sheet20!G28)</f>
        <v>17129</v>
      </c>
      <c r="H26" s="38"/>
      <c r="I26" s="37">
        <f>SUM(BUSD!I28,CCUSD!I28,LACCD!I28,LAUSD!I28,MUSD!I28,Sheet6!I28,Sheet7!I28,Sheet8!I28,Sheet9!I28,Sheet10!I28,Sheet11!I28,Sheet12!I28,Sheet13!I28,Sheet14!I28,Sheet15!I28,Sheet16!I28,Sheet17!I28,Sheet18!I28,Sheet19!I28,Sheet20!I28)</f>
        <v>17129</v>
      </c>
      <c r="J26" s="36"/>
      <c r="K26" s="39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99</v>
      </c>
      <c r="D28" s="85"/>
      <c r="E28" s="86"/>
      <c r="F28" s="36"/>
      <c r="G28" s="37">
        <f>SUM(BUSD!G30,CCUSD!G30,LACCD!G30,LAUSD!G30,MUSD!G30,Sheet6!G30,Sheet7!G30,Sheet8!G30,Sheet9!G30,Sheet10!G30,Sheet11!G30,Sheet12!G30,Sheet13!G30,Sheet14!G30,Sheet15!G30,Sheet16!G30,Sheet17!G30,Sheet18!G30,Sheet19!G30,Sheet20!G30)</f>
        <v>157</v>
      </c>
      <c r="H28" s="38"/>
      <c r="I28" s="37">
        <f>SUM(BUSD!I30,CCUSD!I30,LACCD!I30,LAUSD!I30,MUSD!I30,Sheet6!I30,Sheet7!I30,Sheet8!I30,Sheet9!I30,Sheet10!I30,Sheet11!I30,Sheet12!I30,Sheet13!I30,Sheet14!I30,Sheet15!I30,Sheet16!I30,Sheet17!I30,Sheet18!I30,Sheet19!I30,Sheet20!I30)</f>
        <v>2060</v>
      </c>
      <c r="J28" s="36"/>
      <c r="K28" s="39">
        <f>IFERROR((I28-G28)/G28,0)</f>
        <v>12.121019108280255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3</v>
      </c>
      <c r="D37" s="77"/>
      <c r="E37" s="78"/>
      <c r="F37" s="36"/>
      <c r="G37" s="37">
        <f>SUM(BUSD!G39,CCUSD!G39,LACCD!G39,LAUSD!G39,MUSD!G39,Sheet6!G39,Sheet7!G39,Sheet8!G39,Sheet9!G39,Sheet10!G39,Sheet11!G39,Sheet12!G39,Sheet13!G39,Sheet14!G39,Sheet15!G39,Sheet16!G39,Sheet17!G39,Sheet18!G39,Sheet19!G39,Sheet20!G39)</f>
        <v>46518</v>
      </c>
      <c r="H37" s="38"/>
      <c r="I37" s="37">
        <f>SUM(BUSD!I39,CCUSD!I39,LACCD!I39,LAUSD!I39,MUSD!I39,Sheet6!I39,Sheet7!I39,Sheet8!I39,Sheet9!I39,Sheet10!I39,Sheet11!I39,Sheet12!I39,Sheet13!I39,Sheet14!I39,Sheet15!I39,Sheet16!I39,Sheet17!I39,Sheet18!I39,Sheet19!I39,Sheet20!I39)</f>
        <v>22789</v>
      </c>
      <c r="J37" s="36"/>
      <c r="K37" s="39">
        <f>IFERROR(I37/G37,0)</f>
        <v>0.48989638419536524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4</v>
      </c>
      <c r="D39" s="77"/>
      <c r="E39" s="78"/>
      <c r="F39" s="36"/>
      <c r="G39" s="37">
        <f>SUM(BUSD!G41,CCUSD!G41,LACCD!G41,LAUSD!G41,MUSD!G41,Sheet6!G41,Sheet7!G41,Sheet8!G41,Sheet9!G41,Sheet10!G41,Sheet11!G41,Sheet12!G41,Sheet13!G41,Sheet14!G41,Sheet15!G41,Sheet16!G41,Sheet17!G41,Sheet18!G41,Sheet19!G41,Sheet20!G41)</f>
        <v>15988</v>
      </c>
      <c r="H39" s="38"/>
      <c r="I39" s="37">
        <f>SUM(BUSD!I41,CCUSD!I41,LACCD!I41,LAUSD!I41,MUSD!I41,Sheet6!I41,Sheet7!I41,Sheet8!I41,Sheet9!I41,Sheet10!I41,Sheet11!I41,Sheet12!I41,Sheet13!I41,Sheet14!I41,Sheet15!I41,Sheet16!I41,Sheet17!I41,Sheet18!I41,Sheet19!I41,Sheet20!I41)</f>
        <v>0</v>
      </c>
      <c r="J39" s="36"/>
      <c r="K39" s="39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5</v>
      </c>
      <c r="D41" s="77"/>
      <c r="E41" s="78"/>
      <c r="F41" s="36"/>
      <c r="G41" s="37">
        <f>SUM(BUSD!G43,CCUSD!G43,LACCD!G43,LAUSD!G43,MUSD!G43,Sheet6!G43,Sheet7!G43,Sheet8!G43,Sheet9!G43,Sheet10!G43,Sheet11!G43,Sheet12!G43,Sheet13!G43,Sheet14!G43,Sheet15!G43,Sheet16!G43,Sheet17!G43,Sheet18!G43,Sheet19!G43,Sheet20!G43)</f>
        <v>1127</v>
      </c>
      <c r="H41" s="38"/>
      <c r="I41" s="37">
        <f>SUM(BUSD!I43,CCUSD!I43,LACCD!I43,LAUSD!I43,MUSD!I43,Sheet6!I43,Sheet7!I43,Sheet8!I43,Sheet9!I43,Sheet10!I43,Sheet11!I43,Sheet12!I43,Sheet13!I43,Sheet14!I43,Sheet15!I43,Sheet16!I43,Sheet17!I43,Sheet18!I43,Sheet19!I43,Sheet20!I43)</f>
        <v>886</v>
      </c>
      <c r="J41" s="36"/>
      <c r="K41" s="39">
        <f>IFERROR(I41/G41,0)</f>
        <v>0.78615794143744455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6</v>
      </c>
      <c r="D43" s="77"/>
      <c r="E43" s="78"/>
      <c r="F43" s="36"/>
      <c r="G43" s="37">
        <f>SUM(BUSD!G45,CCUSD!G45,LACCD!G45,LAUSD!G45,MUSD!G45,Sheet6!G45,Sheet7!G45,Sheet8!G45,Sheet9!G45,Sheet10!G45,Sheet11!G45,Sheet12!G45,Sheet13!G45,Sheet14!G45,Sheet15!G45,Sheet16!G45,Sheet17!G45,Sheet18!G45,Sheet19!G45,Sheet20!G45)</f>
        <v>1321</v>
      </c>
      <c r="H43" s="38"/>
      <c r="I43" s="37">
        <f>SUM(BUSD!I45,CCUSD!I45,LACCD!I45,LAUSD!I45,MUSD!I45,Sheet6!I45,Sheet7!I45,Sheet8!I45,Sheet9!I45,Sheet10!I45,Sheet11!I45,Sheet12!I45,Sheet13!I45,Sheet14!I45,Sheet15!I45,Sheet16!I45,Sheet17!I45,Sheet18!I45,Sheet19!I45,Sheet20!I45)</f>
        <v>153</v>
      </c>
      <c r="J43" s="36"/>
      <c r="K43" s="39">
        <f>IFERROR(I43/G43,0)</f>
        <v>0.11582134746404239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7</v>
      </c>
      <c r="D45" s="77"/>
      <c r="E45" s="78"/>
      <c r="F45" s="36"/>
      <c r="G45" s="37">
        <f>SUM(BUSD!G47,CCUSD!G47,LACCD!G47,LAUSD!G47,MUSD!G47,Sheet6!G47,Sheet7!G47,Sheet8!G47,Sheet9!G47,Sheet10!G47,Sheet11!G47,Sheet12!G47,Sheet13!G47,Sheet14!G47,Sheet15!G47,Sheet16!G47,Sheet17!G47,Sheet18!G47,Sheet19!G47,Sheet20!G47)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SUM(BUSD!I47,CCUSD!I47,LACCD!I47,LAUSD!I47,MUSD!I47,Sheet6!I47,Sheet7!I47,Sheet8!I47,Sheet9!I47,Sheet10!I47,Sheet11!I47,Sheet12!I47,Sheet13!I47,Sheet14!I47,Sheet15!I47,Sheet16!I47,Sheet17!I47,Sheet18!I47,Sheet19!I47,Sheet20!I47)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8</v>
      </c>
      <c r="D47" s="77"/>
      <c r="E47" s="78"/>
      <c r="F47" s="36"/>
      <c r="G47" s="37">
        <f>SUM(BUSD!G49,CCUSD!G49,LACCD!G49,LAUSD!G49,MUSD!G49,Sheet6!G49,Sheet7!G49,Sheet8!G49,Sheet9!G49,Sheet10!G49,Sheet11!G49,Sheet12!G49,Sheet13!G49,Sheet14!G49,Sheet15!G49,Sheet16!G49,Sheet17!G49,Sheet18!G49,Sheet19!G49,Sheet20!G49)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SUM(BUSD!I49,CCUSD!I49,LACCD!I49,LAUSD!I49,MUSD!I49,Sheet6!I49,Sheet7!I49,Sheet8!I49,Sheet9!I49,Sheet10!I49,Sheet11!I49,Sheet12!I49,Sheet13!I49,Sheet14!I49,Sheet15!I49,Sheet16!I49,Sheet17!I49,Sheet18!I49,Sheet19!I49,Sheet20!I49)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9</v>
      </c>
      <c r="D49" s="77"/>
      <c r="E49" s="78"/>
      <c r="F49" s="36"/>
      <c r="G49" s="37">
        <f>SUM(BUSD!G51,CCUSD!G51,LACCD!G51,LAUSD!G51,MUSD!G51,Sheet6!G51,Sheet7!G51,Sheet8!G51,Sheet9!G51,Sheet10!G51,Sheet11!G51,Sheet12!G51,Sheet13!G51,Sheet14!G51,Sheet15!G51,Sheet16!G51,Sheet17!G51,Sheet18!G51,Sheet19!G51,Sheet20!G51)</f>
        <v>616</v>
      </c>
      <c r="H49" s="38"/>
      <c r="I49" s="37">
        <f>SUM(BUSD!I51,CCUSD!I51,LACCD!I51,LAUSD!I51,MUSD!I51,Sheet6!I51,Sheet7!I51,Sheet8!I51,Sheet9!I51,Sheet10!I51,Sheet11!I51,Sheet12!I51,Sheet13!I51,Sheet14!I51,Sheet15!I51,Sheet16!I51,Sheet17!I51,Sheet18!I51,Sheet19!I51,Sheet20!I51)</f>
        <v>63</v>
      </c>
      <c r="J49" s="36"/>
      <c r="K49" s="39">
        <f>IFERROR(I49/G49,0)</f>
        <v>0.10227272727272728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10</v>
      </c>
      <c r="D51" s="77"/>
      <c r="E51" s="78"/>
      <c r="F51" s="36"/>
      <c r="G51" s="37">
        <f>SUM(BUSD!G53,CCUSD!G53,LACCD!G53,LAUSD!G53,MUSD!G53,Sheet6!G53,Sheet7!G53,Sheet8!G53,Sheet9!G53,Sheet10!G53,Sheet11!G53,Sheet12!G53,Sheet13!G53,Sheet14!G53,Sheet15!G53,Sheet16!G53,Sheet17!G53,Sheet18!G53,Sheet19!G53,Sheet20!G53)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SUM(BUSD!I53,CCUSD!I53,LACCD!I53,LAUSD!I53,MUSD!I53,Sheet6!I53,Sheet7!I53,Sheet8!I53,Sheet9!I53,Sheet10!I53,Sheet11!I53,Sheet12!I53,Sheet13!I53,Sheet14!I53,Sheet15!I53,Sheet16!I53,Sheet17!I53,Sheet18!I53,Sheet19!I53,Sheet20!I53)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workbookViewId="0">
      <selection activeCell="I47" sqref="I4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1596</v>
      </c>
      <c r="H18" s="70"/>
      <c r="I18" s="66">
        <v>1596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1343</v>
      </c>
      <c r="H20" s="70"/>
      <c r="I20" s="66">
        <v>1343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1141</v>
      </c>
      <c r="H28" s="70"/>
      <c r="I28" s="66">
        <v>1141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60</v>
      </c>
      <c r="H30" s="70"/>
      <c r="I30" s="66">
        <v>60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1400</v>
      </c>
      <c r="H39" s="61"/>
      <c r="I39" s="66">
        <v>464</v>
      </c>
      <c r="J39" s="36"/>
      <c r="K39" s="62">
        <f>IFERROR(I39/G39,0)</f>
        <v>0.33142857142857141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122</v>
      </c>
      <c r="H43" s="61"/>
      <c r="I43" s="66">
        <v>94</v>
      </c>
      <c r="J43" s="36"/>
      <c r="K43" s="62">
        <f>IFERROR(I43/G43,0)</f>
        <v>0.77049180327868849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92</v>
      </c>
      <c r="H45" s="61"/>
      <c r="I45" s="66">
        <v>69</v>
      </c>
      <c r="J45" s="36"/>
      <c r="K45" s="62">
        <f>IFERROR(I45/G45,0)</f>
        <v>0.75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14" workbookViewId="0">
      <selection activeCell="I24" sqref="I2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842</v>
      </c>
      <c r="H18" s="70"/>
      <c r="I18" s="66">
        <v>842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933</v>
      </c>
      <c r="H20" s="70"/>
      <c r="I20" s="66">
        <v>933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38</v>
      </c>
      <c r="H26" s="70"/>
      <c r="I26" s="66">
        <v>38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1027</v>
      </c>
      <c r="H39" s="61"/>
      <c r="I39" s="66">
        <v>1161</v>
      </c>
      <c r="J39" s="36"/>
      <c r="K39" s="62">
        <f>IFERROR(I39/G39,0)</f>
        <v>1.1304771178188899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77</v>
      </c>
      <c r="H43" s="61"/>
      <c r="I43" s="66">
        <v>28</v>
      </c>
      <c r="J43" s="36"/>
      <c r="K43" s="62">
        <f>IFERROR(I43/G43,0)</f>
        <v>0.36363636363636365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57</v>
      </c>
      <c r="H45" s="61"/>
      <c r="I45" s="66">
        <v>28</v>
      </c>
      <c r="J45" s="36"/>
      <c r="K45" s="62">
        <f>IFERROR(I45/G45,0)</f>
        <v>0.49122807017543857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7" workbookViewId="0">
      <selection activeCell="G18" sqref="G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7" workbookViewId="0">
      <selection activeCell="I49" sqref="I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43835</v>
      </c>
      <c r="H18" s="70"/>
      <c r="I18" s="66">
        <v>43835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36749</v>
      </c>
      <c r="H20" s="70"/>
      <c r="I20" s="66">
        <v>36749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1485</v>
      </c>
      <c r="H26" s="70"/>
      <c r="I26" s="66">
        <v>1485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15988</v>
      </c>
      <c r="H28" s="70"/>
      <c r="I28" s="66">
        <v>15988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97</v>
      </c>
      <c r="H30" s="70"/>
      <c r="I30" s="66">
        <v>2000</v>
      </c>
      <c r="J30" s="36"/>
      <c r="K30" s="62">
        <f>IFERROR((I30-G30)/G30,0)</f>
        <v>19.618556701030929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f>6144+29894+8053</f>
        <v>44091</v>
      </c>
      <c r="H39" s="61"/>
      <c r="I39" s="66">
        <f>2236+16653+2275</f>
        <v>21164</v>
      </c>
      <c r="J39" s="36"/>
      <c r="K39" s="62">
        <f>IFERROR(I39/G39,0)</f>
        <v>0.48000725771699437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15988</v>
      </c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928</v>
      </c>
      <c r="H43" s="61"/>
      <c r="I43" s="66">
        <v>764</v>
      </c>
      <c r="J43" s="36"/>
      <c r="K43" s="62">
        <f>IFERROR(I43/G43,0)</f>
        <v>0.82327586206896552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1172</v>
      </c>
      <c r="H45" s="61"/>
      <c r="I45" s="66">
        <v>56</v>
      </c>
      <c r="J45" s="36"/>
      <c r="K45" s="62">
        <f>IFERROR(I45/G45,0)</f>
        <v>4.778156996587031E-2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616</v>
      </c>
      <c r="H51" s="61"/>
      <c r="I51" s="66">
        <v>63</v>
      </c>
      <c r="J51" s="36"/>
      <c r="K51" s="62">
        <f>IFERROR(I51/G51,0)</f>
        <v>0.10227272727272728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Los Angeles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BUSD</vt:lpstr>
      <vt:lpstr>CCUSD</vt:lpstr>
      <vt:lpstr>LACCD</vt:lpstr>
      <vt:lpstr>LAUSD</vt:lpstr>
      <vt:lpstr>MUSD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BUSD!Print_Area</vt:lpstr>
      <vt:lpstr>CCUSD!Print_Area</vt:lpstr>
      <vt:lpstr>LACCD!Print_Area</vt:lpstr>
      <vt:lpstr>LAUSD!Print_Area</vt:lpstr>
      <vt:lpstr>MUSD!Print_Area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2015-11-03T01:30:41Z</cp:lastPrinted>
  <dcterms:created xsi:type="dcterms:W3CDTF">2015-10-06T00:58:22Z</dcterms:created>
  <dcterms:modified xsi:type="dcterms:W3CDTF">2015-12-01T03:37:53Z</dcterms:modified>
</cp:coreProperties>
</file>