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37 North Orange\"/>
    </mc:Choice>
  </mc:AlternateContent>
  <bookViews>
    <workbookView xWindow="9885" yWindow="2555" windowWidth="24135" windowHeight="15540" tabRatio="500"/>
  </bookViews>
  <sheets>
    <sheet name="Summary" sheetId="6" r:id="rId1"/>
    <sheet name="ddConsortia" sheetId="11" state="hidden" r:id="rId2"/>
    <sheet name="NOCCCD" sheetId="13" r:id="rId3"/>
    <sheet name="AUHSD" sheetId="37" r:id="rId4"/>
    <sheet name="FJUHSD" sheetId="19" r:id="rId5"/>
    <sheet name="GGUSD" sheetId="20" r:id="rId6"/>
    <sheet name="LAUSD" sheetId="21" r:id="rId7"/>
    <sheet name="PYLUSD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3">AUHSD!$A$1:$L$55</definedName>
    <definedName name="_xlnm.Print_Area" localSheetId="4">FJUHSD!$A$1:$L$55</definedName>
    <definedName name="_xlnm.Print_Area" localSheetId="5">GGUSD!$A$1:$L$55</definedName>
    <definedName name="_xlnm.Print_Area" localSheetId="6">LAUSD!$A$1:$L$55</definedName>
    <definedName name="_xlnm.Print_Area" localSheetId="2">NOCCCD!$A$1:$R$53</definedName>
    <definedName name="_xlnm.Print_Area" localSheetId="7">PYLUSD!$A$1:$L$55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3" l="1"/>
  <c r="I28" i="13"/>
  <c r="I26" i="13"/>
  <c r="I20" i="13"/>
  <c r="I18" i="13"/>
  <c r="G51" i="6"/>
  <c r="I51" i="6"/>
  <c r="K51" i="6"/>
  <c r="G49" i="6"/>
  <c r="I49" i="6"/>
  <c r="K49" i="6"/>
  <c r="I47" i="6"/>
  <c r="G47" i="6"/>
  <c r="K47" i="6"/>
  <c r="G45" i="6"/>
  <c r="I45" i="6"/>
  <c r="K45" i="6"/>
  <c r="G43" i="6"/>
  <c r="I43" i="6"/>
  <c r="K43" i="6"/>
  <c r="G41" i="6"/>
  <c r="I41" i="6"/>
  <c r="K41" i="6"/>
  <c r="G39" i="6"/>
  <c r="I39" i="6"/>
  <c r="K39" i="6"/>
  <c r="G37" i="6"/>
  <c r="I37" i="6"/>
  <c r="K37" i="6"/>
  <c r="G28" i="6"/>
  <c r="I28" i="6"/>
  <c r="K28" i="6"/>
  <c r="G26" i="6"/>
  <c r="I26" i="6"/>
  <c r="K26" i="6"/>
  <c r="G24" i="6"/>
  <c r="I24" i="6"/>
  <c r="K24" i="6"/>
  <c r="G22" i="6"/>
  <c r="I22" i="6"/>
  <c r="K22" i="6"/>
  <c r="G20" i="6"/>
  <c r="I20" i="6"/>
  <c r="K20" i="6"/>
  <c r="G18" i="6"/>
  <c r="I18" i="6"/>
  <c r="K18" i="6"/>
  <c r="G16" i="6"/>
  <c r="I16" i="6"/>
  <c r="K16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<sst xmlns="http://schemas.openxmlformats.org/spreadsheetml/2006/main" count="705" uniqueCount="118">
  <si>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</si>
  <si>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</si>
  <si>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</si>
  <si>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</si>
  <si>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</si>
  <si>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</si>
  <si>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</si>
  <si>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</si>
  <si>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</si>
  <si>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</si>
  <si>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</si>
  <si>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</si>
  <si>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</si>
  <si>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</si>
  <si>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</si>
  <si>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</si>
  <si>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</si>
  <si>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</si>
  <si>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</si>
  <si>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</si>
  <si>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</si>
  <si>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</si>
  <si>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</si>
  <si>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</si>
  <si>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</si>
  <si>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</si>
  <si>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</si>
  <si>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</si>
  <si>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</si>
  <si>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</si>
  <si>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</si>
  <si>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</si>
  <si>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</si>
  <si>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</si>
  <si>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</si>
  <si>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</si>
  <si>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</si>
  <si>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</si>
  <si>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</si>
  <si>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</si>
  <si>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</si>
  <si>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</si>
  <si>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</si>
  <si>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</si>
  <si>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</si>
  <si>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</si>
  <si>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</si>
  <si>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</si>
  <si>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</si>
  <si>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</si>
  <si>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</si>
  <si>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</si>
  <si>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</si>
  <si>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</si>
  <si>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</si>
  <si>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</si>
  <si>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</si>
  <si>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</si>
  <si>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</si>
  <si>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</si>
  <si>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</si>
  <si>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</si>
  <si>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</si>
  <si>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</si>
  <si>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</si>
  <si>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</si>
  <si>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</si>
  <si>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</si>
  <si>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</si>
  <si>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</si>
  <si>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</si>
  <si>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</si>
  <si>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</si>
  <si>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</si>
  <si>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</si>
  <si>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</si>
  <si>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</si>
  <si>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</si>
  <si>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</si>
  <si>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</si>
  <si>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</si>
  <si>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</si>
  <si>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</si>
  <si>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</si>
  <si>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</si>
  <si>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</si>
  <si>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</si>
  <si>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</si>
  <si>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</si>
  <si>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</si>
  <si>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</si>
  <si>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</si>
  <si>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</si>
  <si>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</si>
  <si>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</si>
  <si>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</si>
  <si>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</si>
  <si>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</si>
  <si>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</si>
  <si>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</si>
  <si>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Don't currenlty track.</t>
  </si>
  <si>
    <t>n/a - K-12s only</t>
  </si>
  <si>
    <t>North Orange County Community College District</t>
  </si>
  <si>
    <t>Anaheim Union High School District</t>
  </si>
  <si>
    <t>Fullerton Joint Union High School District</t>
  </si>
  <si>
    <t>Garden Grove Unified School District</t>
  </si>
  <si>
    <t>Los Alamitos Unified School District</t>
  </si>
  <si>
    <t>Placentia-Yorba Linda Unified School District</t>
  </si>
  <si>
    <t>N/A</t>
  </si>
  <si>
    <t>1% is consistent with NOCCCD:SCE's insitutional enrollment target.</t>
  </si>
  <si>
    <t>Do not offer pre-apprenticeship training.</t>
  </si>
  <si>
    <t>First year offering courses for older adults in the workforce.</t>
  </si>
  <si>
    <t>First year offering adults training to support child school success courses.</t>
  </si>
  <si>
    <t>Not realistic because not all students who are enrolled in nocredit have their goal to transition to credit. Info isn't tracked.</t>
  </si>
  <si>
    <t>In CC we use the Score Card as this data source.  However it's an aggregated measure with other indicators and every year it provides informationm for the co-hort in noncredit five years ago.</t>
  </si>
  <si>
    <t>Don't currently track.</t>
  </si>
  <si>
    <t>--</t>
  </si>
  <si>
    <t>Unable to accurately 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</si>
</sst>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5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8" fillId="3" borderId="1" xfId="1" quotePrefix="1" applyNumberFormat="1" applyFont="1" applyFill="1" applyBorder="1" applyAlignment="1" applyProtection="1">
      <alignment horizontal="center" vertical="center"/>
      <protection locked="0"/>
    </xf>
    <xf numFmtId="9" fontId="28" fillId="3" borderId="1" xfId="1" quotePrefix="1" applyNumberFormat="1" applyFont="1" applyFill="1" applyBorder="1" applyAlignment="1" applyProtection="1">
      <alignment horizontal="center" vertical="center"/>
      <protection locked="0"/>
    </xf>
    <xf numFmtId="10" fontId="28" fillId="3" borderId="1" xfId="1" quotePrefix="1" applyNumberFormat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Users\ghill\Documents\Spreadsheets\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Summary"/>
      <sheetName val="Sheet1"/>
      <sheetName val="Sheet3"/>
      <sheetName val="Factors #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E10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14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14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92" t="s">
        <v>13</v>
      </c>
      <c r="C8" s="92"/>
      <c r="D8" s="15"/>
      <c r="E8" s="88" t="s">
        <v>52</v>
      </c>
      <c r="F8" s="89"/>
      <c r="G8" s="89"/>
      <c r="H8" s="89"/>
      <c r="I8" s="89"/>
      <c r="J8" s="89"/>
      <c r="K8" s="90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93" t="s">
        <v>87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8"/>
      <c r="D12" s="78"/>
      <c r="E12" s="78"/>
      <c r="F12" s="16"/>
      <c r="G12" s="79" t="s">
        <v>11</v>
      </c>
      <c r="H12" s="24"/>
      <c r="I12" s="79" t="s">
        <v>12</v>
      </c>
      <c r="J12" s="24"/>
      <c r="K12" s="75" t="s">
        <v>90</v>
      </c>
      <c r="L12" s="24"/>
      <c r="M12" s="79" t="s">
        <v>92</v>
      </c>
      <c r="N12" s="25"/>
    </row>
    <row r="13" spans="1:14" ht="15.95" customHeight="1" x14ac:dyDescent="0.65">
      <c r="A13" s="17"/>
      <c r="B13" s="23"/>
      <c r="C13" s="78"/>
      <c r="D13" s="78"/>
      <c r="E13" s="78"/>
      <c r="F13" s="16"/>
      <c r="G13" s="80"/>
      <c r="H13" s="16"/>
      <c r="I13" s="80"/>
      <c r="J13" s="16"/>
      <c r="K13" s="76"/>
      <c r="L13" s="16"/>
      <c r="M13" s="80"/>
      <c r="N13" s="25"/>
    </row>
    <row r="14" spans="1:14" ht="15.95" customHeight="1" x14ac:dyDescent="0.65">
      <c r="A14" s="26"/>
      <c r="B14" s="27"/>
      <c r="C14" s="78"/>
      <c r="D14" s="78"/>
      <c r="E14" s="78"/>
      <c r="F14" s="28"/>
      <c r="G14" s="81"/>
      <c r="H14" s="28"/>
      <c r="I14" s="81"/>
      <c r="J14" s="28"/>
      <c r="K14" s="77"/>
      <c r="L14" s="28"/>
      <c r="M14" s="81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2" t="s">
        <v>94</v>
      </c>
      <c r="D16" s="83"/>
      <c r="E16" s="84"/>
      <c r="F16" s="36"/>
      <c r="G16" s="37">
        <f>SUM(NOCCCD!G18,AUHSD!G18,FJUHSD!G18,GGUSD!G18,LAUSD!G18,PYLUSD!G18,Sheet7!G18,Sheet8!G18,Sheet9!G18,Sheet10!G18,Sheet11!G18,Sheet12!G18,Sheet13!G18,Sheet14!G18,Sheet15!G18,Sheet16!G18,Sheet17!G18,Sheet18!G18,Sheet19!G18,Sheet20!G18)</f>
        <v>19203</v>
      </c>
      <c r="H16" s="38"/>
      <c r="I16" s="37">
        <f>SUM(NOCCCD!I18,AUHSD!I18,FJUHSD!I18,GGUSD!I18,LAUSD!I18,PYLUSD!I18,Sheet7!I18,Sheet8!I18,Sheet9!I18,Sheet10!I18,Sheet11!I18,Sheet12!I18,Sheet13!I18,Sheet14!I18,Sheet15!I18,Sheet16!I18,Sheet17!I18,Sheet18!I18,Sheet19!I18,Sheet20!I18)</f>
        <v>19395.03</v>
      </c>
      <c r="J16" s="36"/>
      <c r="K16" s="39">
        <f>IFERROR((I16-G16)/G16,0)</f>
        <v>9.9999999999999395E-3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82" t="s">
        <v>89</v>
      </c>
      <c r="D18" s="83"/>
      <c r="E18" s="84"/>
      <c r="F18" s="36"/>
      <c r="G18" s="37">
        <f>SUM(NOCCCD!G20,AUHSD!G20,FJUHSD!G20,GGUSD!G20,LAUSD!G20,PYLUSD!G20,Sheet7!G20,Sheet8!G20,Sheet9!G20,Sheet10!G20,Sheet11!G20,Sheet12!G20,Sheet13!G20,Sheet14!G20,Sheet15!G20,Sheet16!G20,Sheet17!G20,Sheet18!G20,Sheet19!G20,Sheet20!G20)</f>
        <v>12449</v>
      </c>
      <c r="H18" s="38"/>
      <c r="I18" s="37">
        <f>SUM(NOCCCD!I20,AUHSD!I20,FJUHSD!I20,GGUSD!I20,LAUSD!I20,PYLUSD!I20,Sheet7!I20,Sheet8!I20,Sheet9!I20,Sheet10!I20,Sheet11!I20,Sheet12!I20,Sheet13!I20,Sheet14!I20,Sheet15!I20,Sheet16!I20,Sheet17!I20,Sheet18!I20,Sheet19!I20,Sheet20!I20)</f>
        <v>12573.49</v>
      </c>
      <c r="J18" s="36"/>
      <c r="K18" s="39">
        <f>IFERROR((I18-G18)/G18,0)</f>
        <v>9.9999999999999829E-3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95</v>
      </c>
      <c r="D20" s="83"/>
      <c r="E20" s="84"/>
      <c r="F20" s="36"/>
      <c r="G20" s="37">
        <f>SUM(NOCCCD!G22,AUHSD!G22,FJUHSD!G22,GGUSD!G22,LAUSD!G22,PYLUSD!G22,Sheet7!G22,Sheet8!G22,Sheet9!G22,Sheet10!G22,Sheet11!G22,Sheet12!G22,Sheet13!G22,Sheet14!G22,Sheet15!G22,Sheet16!G22,Sheet17!G22,Sheet18!G22,Sheet19!G22,Sheet20!G22)</f>
        <v>0</v>
      </c>
      <c r="H20" s="38"/>
      <c r="I20" s="37">
        <f>SUM(NOCCCD!I22,AUHSD!I22,FJUHSD!I22,GGUSD!I22,LAUSD!I22,PYLUSD!I22,Sheet7!I22,Sheet8!I22,Sheet9!I22,Sheet10!I22,Sheet11!I22,Sheet12!I22,Sheet13!I22,Sheet14!I22,Sheet15!I22,Sheet16!I22,Sheet17!I22,Sheet18!I22,Sheet19!I22,Sheet20!I22)</f>
        <v>60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96</v>
      </c>
      <c r="D22" s="83"/>
      <c r="E22" s="84"/>
      <c r="F22" s="36"/>
      <c r="G22" s="37">
        <f>SUM(NOCCCD!G24,AUHSD!G24,FJUHSD!G24,GGUSD!G24,LAUSD!G24,PYLUSD!G24,Sheet7!G24,Sheet8!G24,Sheet9!G24,Sheet10!G24,Sheet11!G24,Sheet12!G24,Sheet13!G24,Sheet14!G24,Sheet15!G24,Sheet16!G24,Sheet17!G24,Sheet18!G24,Sheet19!G24,Sheet20!G24)</f>
        <v>0</v>
      </c>
      <c r="H22" s="38"/>
      <c r="I22" s="37">
        <f>SUM(NOCCCD!I24,AUHSD!I24,FJUHSD!I24,GGUSD!I24,LAUSD!I24,PYLUSD!I24,Sheet7!I24,Sheet8!I24,Sheet9!I24,Sheet10!I24,Sheet11!I24,Sheet12!I24,Sheet13!I24,Sheet14!I24,Sheet15!I24,Sheet16!I24,Sheet17!I24,Sheet18!I24,Sheet19!I24,Sheet20!I24)</f>
        <v>20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97</v>
      </c>
      <c r="D24" s="83"/>
      <c r="E24" s="84"/>
      <c r="F24" s="36"/>
      <c r="G24" s="37">
        <f>SUM(NOCCCD!G26,AUHSD!G26,FJUHSD!G26,GGUSD!G26,LAUSD!G26,PYLUSD!G26,Sheet7!G26,Sheet8!G26,Sheet9!G26,Sheet10!G26,Sheet11!G26,Sheet12!G26,Sheet13!G26,Sheet14!G26,Sheet15!G26,Sheet16!G26,Sheet17!G26,Sheet18!G26,Sheet19!G26,Sheet20!G26)</f>
        <v>1268</v>
      </c>
      <c r="H24" s="38"/>
      <c r="I24" s="37">
        <f>SUM(NOCCCD!I26,AUHSD!I26,FJUHSD!I26,GGUSD!I26,LAUSD!I26,PYLUSD!I26,Sheet7!I26,Sheet8!I26,Sheet9!I26,Sheet10!I26,Sheet11!I26,Sheet12!I26,Sheet13!I26,Sheet14!I26,Sheet15!I26,Sheet16!I26,Sheet17!I26,Sheet18!I26,Sheet19!I26,Sheet20!I26)</f>
        <v>1280.68</v>
      </c>
      <c r="J24" s="36"/>
      <c r="K24" s="39">
        <f>IFERROR((I24-G24)/G24,0)</f>
        <v>1.0000000000000051E-2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98</v>
      </c>
      <c r="D26" s="83"/>
      <c r="E26" s="84"/>
      <c r="F26" s="36"/>
      <c r="G26" s="37">
        <f>SUM(NOCCCD!G28,AUHSD!G28,FJUHSD!G28,GGUSD!G28,LAUSD!G28,PYLUSD!G28,Sheet7!G28,Sheet8!G28,Sheet9!G28,Sheet10!G28,Sheet11!G28,Sheet12!G28,Sheet13!G28,Sheet14!G28,Sheet15!G28,Sheet16!G28,Sheet17!G28,Sheet18!G28,Sheet19!G28,Sheet20!G28)</f>
        <v>9914</v>
      </c>
      <c r="H26" s="38"/>
      <c r="I26" s="37">
        <f>SUM(NOCCCD!I28,AUHSD!I28,FJUHSD!I28,GGUSD!I28,LAUSD!I28,PYLUSD!I28,Sheet7!I28,Sheet8!I28,Sheet9!I28,Sheet10!I28,Sheet11!I28,Sheet12!I28,Sheet13!I28,Sheet14!I28,Sheet15!I28,Sheet16!I28,Sheet17!I28,Sheet18!I28,Sheet19!I28,Sheet20!I28)</f>
        <v>10013.14</v>
      </c>
      <c r="J26" s="36"/>
      <c r="K26" s="39">
        <f>IFERROR((I26-G26)/G26,0)</f>
        <v>9.9999999999999412E-3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99</v>
      </c>
      <c r="D28" s="83"/>
      <c r="E28" s="84"/>
      <c r="F28" s="36"/>
      <c r="G28" s="37">
        <f>SUM(NOCCCD!G30,AUHSD!G30,FJUHSD!G30,GGUSD!G30,LAUSD!G30,PYLUSD!G30,Sheet7!G30,Sheet8!G30,Sheet9!G30,Sheet10!G30,Sheet11!G30,Sheet12!G30,Sheet13!G30,Sheet14!G30,Sheet15!G30,Sheet16!G30,Sheet17!G30,Sheet18!G30,Sheet19!G30,Sheet20!G30)</f>
        <v>0</v>
      </c>
      <c r="H28" s="38"/>
      <c r="I28" s="37">
        <f>SUM(NOCCCD!I30,AUHSD!I30,FJUHSD!I30,GGUSD!I30,LAUSD!I30,PYLUSD!I30,Sheet7!I30,Sheet8!I30,Sheet9!I30,Sheet10!I30,Sheet11!I30,Sheet12!I30,Sheet13!I30,Sheet14!I30,Sheet15!I30,Sheet16!I30,Sheet17!I30,Sheet18!I30,Sheet19!I30,Sheet20!I30)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94" t="s">
        <v>88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8"/>
      <c r="D33" s="78"/>
      <c r="E33" s="78"/>
      <c r="F33" s="16"/>
      <c r="G33" s="79" t="s">
        <v>1</v>
      </c>
      <c r="H33" s="24"/>
      <c r="I33" s="79" t="s">
        <v>2</v>
      </c>
      <c r="J33" s="24"/>
      <c r="K33" s="75" t="s">
        <v>0</v>
      </c>
      <c r="L33" s="24"/>
      <c r="M33" s="79" t="s">
        <v>92</v>
      </c>
      <c r="N33" s="25"/>
    </row>
    <row r="34" spans="1:33" ht="5.15" customHeight="1" x14ac:dyDescent="0.65">
      <c r="A34" s="17"/>
      <c r="B34" s="23"/>
      <c r="C34" s="78"/>
      <c r="D34" s="78"/>
      <c r="E34" s="78"/>
      <c r="F34" s="16"/>
      <c r="G34" s="80"/>
      <c r="H34" s="16"/>
      <c r="I34" s="80"/>
      <c r="J34" s="16"/>
      <c r="K34" s="76"/>
      <c r="L34" s="16"/>
      <c r="M34" s="80"/>
      <c r="N34" s="25"/>
    </row>
    <row r="35" spans="1:33" x14ac:dyDescent="0.65">
      <c r="A35" s="26"/>
      <c r="B35" s="27"/>
      <c r="C35" s="78"/>
      <c r="D35" s="78"/>
      <c r="E35" s="78"/>
      <c r="F35" s="28"/>
      <c r="G35" s="81"/>
      <c r="H35" s="28"/>
      <c r="I35" s="81"/>
      <c r="J35" s="28"/>
      <c r="K35" s="77"/>
      <c r="L35" s="28"/>
      <c r="M35" s="81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5" t="s">
        <v>3</v>
      </c>
      <c r="D37" s="86"/>
      <c r="E37" s="87"/>
      <c r="F37" s="36"/>
      <c r="G37" s="37">
        <f>SUM(NOCCCD!G39,AUHSD!G39,FJUHSD!G39,GGUSD!G39,LAUSD!G39,PYLUSD!G39,Sheet7!G39,Sheet8!G39,Sheet9!G39,Sheet10!G39,Sheet11!G39,Sheet12!G39,Sheet13!G39,Sheet14!G39,Sheet15!G39,Sheet16!G39,Sheet17!G39,Sheet18!G39,Sheet19!G39,Sheet20!G39)</f>
        <v>2408</v>
      </c>
      <c r="H37" s="38"/>
      <c r="I37" s="37">
        <f>SUM(NOCCCD!I39,AUHSD!I39,FJUHSD!I39,GGUSD!I39,LAUSD!I39,PYLUSD!I39,Sheet7!I39,Sheet8!I39,Sheet9!I39,Sheet10!I39,Sheet11!I39,Sheet12!I39,Sheet13!I39,Sheet14!I39,Sheet15!I39,Sheet16!I39,Sheet17!I39,Sheet18!I39,Sheet19!I39,Sheet20!I39)</f>
        <v>2475</v>
      </c>
      <c r="J37" s="36"/>
      <c r="K37" s="39">
        <f>IFERROR((I37-G37)/G37,0)</f>
        <v>2.7823920265780729E-2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85" t="s">
        <v>4</v>
      </c>
      <c r="D39" s="86"/>
      <c r="E39" s="87"/>
      <c r="F39" s="36"/>
      <c r="G39" s="37">
        <f>SUM(NOCCCD!G41,AUHSD!G41,FJUHSD!G41,GGUSD!G41,LAUSD!G41,PYLUSD!G41,Sheet7!G41,Sheet8!G41,Sheet9!G41,Sheet10!G41,Sheet11!G41,Sheet12!G41,Sheet13!G41,Sheet14!G41,Sheet15!G41,Sheet16!G41,Sheet17!G41,Sheet18!G41,Sheet19!G41,Sheet20!G41)</f>
        <v>0</v>
      </c>
      <c r="H39" s="38"/>
      <c r="I39" s="37">
        <f>SUM(NOCCCD!I41,AUHSD!I41,FJUHSD!I41,GGUSD!I41,LAUSD!I41,PYLUSD!I41,Sheet7!I41,Sheet8!I41,Sheet9!I41,Sheet10!I41,Sheet11!I41,Sheet12!I41,Sheet13!I41,Sheet14!I41,Sheet15!I41,Sheet16!I41,Sheet17!I41,Sheet18!I41,Sheet19!I41,Sheet20!I41)</f>
        <v>0</v>
      </c>
      <c r="J39" s="36"/>
      <c r="K39" s="39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5</v>
      </c>
      <c r="D41" s="86"/>
      <c r="E41" s="87"/>
      <c r="F41" s="36"/>
      <c r="G41" s="37">
        <f>SUM(NOCCCD!G43,AUHSD!G43,FJUHSD!G43,GGUSD!G43,LAUSD!G43,PYLUSD!G43,Sheet7!G43,Sheet8!G43,Sheet9!G43,Sheet10!G43,Sheet11!G43,Sheet12!G43,Sheet13!G43,Sheet14!G43,Sheet15!G43,Sheet16!G43,Sheet17!G43,Sheet18!G43,Sheet19!G43,Sheet20!G43)</f>
        <v>260</v>
      </c>
      <c r="H41" s="38"/>
      <c r="I41" s="37">
        <f>SUM(NOCCCD!I43,AUHSD!I43,FJUHSD!I43,GGUSD!I43,LAUSD!I43,PYLUSD!I43,Sheet7!I43,Sheet8!I43,Sheet9!I43,Sheet10!I43,Sheet11!I43,Sheet12!I43,Sheet13!I43,Sheet14!I43,Sheet15!I43,Sheet16!I43,Sheet17!I43,Sheet18!I43,Sheet19!I43,Sheet20!I43)</f>
        <v>267</v>
      </c>
      <c r="J41" s="36"/>
      <c r="K41" s="39">
        <f>IFERROR((I41-G41)/G41,0)</f>
        <v>2.6923076923076925E-2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6</v>
      </c>
      <c r="D43" s="86"/>
      <c r="E43" s="87"/>
      <c r="F43" s="36"/>
      <c r="G43" s="37">
        <f>SUM(NOCCCD!G45,AUHSD!G45,FJUHSD!G45,GGUSD!G45,LAUSD!G45,PYLUSD!G45,Sheet7!G45,Sheet8!G45,Sheet9!G45,Sheet10!G45,Sheet11!G45,Sheet12!G45,Sheet13!G45,Sheet14!G45,Sheet15!G45,Sheet16!G45,Sheet17!G45,Sheet18!G45,Sheet19!G45,Sheet20!G45)</f>
        <v>0</v>
      </c>
      <c r="H43" s="38"/>
      <c r="I43" s="37">
        <f>SUM(NOCCCD!I45,AUHSD!I45,FJUHSD!I45,GGUSD!I45,LAUSD!I45,PYLUSD!I45,Sheet7!I45,Sheet8!I45,Sheet9!I45,Sheet10!I45,Sheet11!I45,Sheet12!I45,Sheet13!I45,Sheet14!I45,Sheet15!I45,Sheet16!I45,Sheet17!I45,Sheet18!I45,Sheet19!I45,Sheet20!I45)</f>
        <v>0</v>
      </c>
      <c r="J43" s="36"/>
      <c r="K43" s="39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7</v>
      </c>
      <c r="D45" s="86"/>
      <c r="E45" s="87"/>
      <c r="F45" s="36"/>
      <c r="G45" s="37">
        <f>SUM(NOCCCD!G47,AUHSD!G47,FJUHSD!G47,GGUSD!G47,LAUSD!G47,PYLUSD!G47,Sheet7!G47,Sheet8!G47,Sheet9!G47,Sheet10!G47,Sheet11!G47,Sheet12!G47,Sheet13!G47,Sheet14!G47,Sheet15!G47,Sheet16!G47,Sheet17!G47,Sheet18!G47,Sheet19!G47,Sheet20!G47)</f>
        <v>0</v>
      </c>
      <c r="H45" s="38"/>
      <c r="I45" s="37">
        <f>SUM(NOCCCD!I47,AUHSD!I47,FJUHSD!I47,GGUSD!I47,LAUSD!I47,PYLUSD!I47,Sheet7!I47,Sheet8!I47,Sheet9!I47,Sheet10!I47,Sheet11!I47,Sheet12!I47,Sheet13!I47,Sheet14!I47,Sheet15!I47,Sheet16!I47,Sheet17!I47,Sheet18!I47,Sheet19!I47,Sheet20!I47)</f>
        <v>0</v>
      </c>
      <c r="J45" s="36"/>
      <c r="K45" s="39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8</v>
      </c>
      <c r="D47" s="86"/>
      <c r="E47" s="87"/>
      <c r="F47" s="36"/>
      <c r="G47" s="37">
        <f>SUM(NOCCCD!G49,AUHSD!G49,FJUHSD!G49,GGUSD!G49,LAUSD!G49,PYLUSD!G49,Sheet7!G49,Sheet8!G49,Sheet9!G49,Sheet10!G49,Sheet11!G49,Sheet12!G49,Sheet13!G49,Sheet14!G49,Sheet15!G49,Sheet16!G49,Sheet17!G49,Sheet18!G49,Sheet19!G49,Sheet20!G49)</f>
        <v>0</v>
      </c>
      <c r="H47" s="38"/>
      <c r="I47" s="37">
        <f>SUM(NOCCCD!I49,AUHSD!I49,FJUHSD!I49,GGUSD!I49,LAUSD!I49,PYLUSD!I49,Sheet7!I49,Sheet8!I49,Sheet9!I49,Sheet10!I49,Sheet11!I49,Sheet12!I49,Sheet13!I49,Sheet14!I49,Sheet15!I49,Sheet16!I49,Sheet17!I49,Sheet18!I49,Sheet19!I49,Sheet20!I49)</f>
        <v>0</v>
      </c>
      <c r="J47" s="36"/>
      <c r="K47" s="39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9</v>
      </c>
      <c r="D49" s="86"/>
      <c r="E49" s="87"/>
      <c r="F49" s="36"/>
      <c r="G49" s="37">
        <f>SUM(NOCCCD!G51,AUHSD!G51,FJUHSD!G51,GGUSD!G51,LAUSD!G51,PYLUSD!G51,Sheet7!G51,Sheet8!G51,Sheet9!G51,Sheet10!G51,Sheet11!G51,Sheet12!G51,Sheet13!G51,Sheet14!G51,Sheet15!G51,Sheet16!G51,Sheet17!G51,Sheet18!G51,Sheet19!G51,Sheet20!G51)</f>
        <v>0</v>
      </c>
      <c r="H49" s="38"/>
      <c r="I49" s="37">
        <f>SUM(NOCCCD!I51,AUHSD!I51,FJUHSD!I51,GGUSD!I51,LAUSD!I51,PYLUSD!I51,Sheet7!I51,Sheet8!I51,Sheet9!I51,Sheet10!I51,Sheet11!I51,Sheet12!I51,Sheet13!I51,Sheet14!I51,Sheet15!I51,Sheet16!I51,Sheet17!I51,Sheet18!I51,Sheet19!I51,Sheet20!I51)</f>
        <v>0</v>
      </c>
      <c r="J49" s="36"/>
      <c r="K49" s="39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10</v>
      </c>
      <c r="D51" s="86"/>
      <c r="E51" s="87"/>
      <c r="F51" s="36"/>
      <c r="G51" s="37">
        <f>SUM(NOCCCD!G53,AUHSD!G53,FJUHSD!G53,GGUSD!G53,LAUSD!G53,PYLUSD!G53,Sheet7!G53,Sheet8!G53,Sheet9!G53,Sheet10!G53,Sheet11!G53,Sheet12!G53,Sheet13!G53,Sheet14!G53,Sheet15!G53,Sheet16!G53,Sheet17!G53,Sheet18!G53,Sheet19!G53,Sheet20!G53)</f>
        <v>0</v>
      </c>
      <c r="H51" s="38"/>
      <c r="I51" s="37">
        <f>SUM(NOCCCD!I53,AUHSD!I53,FJUHSD!I53,GGUSD!I53,LAUSD!I53,PYLUSD!I53,Sheet7!I53,Sheet8!I53,Sheet9!I53,Sheet10!I53,Sheet11!I53,Sheet12!I53,Sheet13!I53,Sheet14!I53,Sheet15!I53,Sheet16!I53,Sheet17!I53,Sheet18!I53,Sheet19!I53,Sheet20!I53)</f>
        <v>0</v>
      </c>
      <c r="J51" s="36"/>
      <c r="K51" s="39">
        <f>IFERROR((I51-G51)/G51,0)</f>
        <v>0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zoomScale="110" zoomScaleNormal="110" workbookViewId="0">
      <selection activeCell="M49" sqref="M4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 t="s">
        <v>102</v>
      </c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>
        <v>19203</v>
      </c>
      <c r="H18" s="70"/>
      <c r="I18" s="66">
        <f>SUM(G18*1%)+G18</f>
        <v>19395.03</v>
      </c>
      <c r="J18" s="36"/>
      <c r="K18" s="62">
        <f>IFERROR((I18-G18)/G18,0)</f>
        <v>9.9999999999999395E-3</v>
      </c>
      <c r="L18" s="36"/>
      <c r="M18" s="64" t="s">
        <v>109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>
        <v>12449</v>
      </c>
      <c r="H20" s="70"/>
      <c r="I20" s="66">
        <f>SUM(G20*1%)+G20</f>
        <v>12573.49</v>
      </c>
      <c r="J20" s="36"/>
      <c r="K20" s="62">
        <f>IFERROR((I20-G20)/G20,0)</f>
        <v>9.9999999999999829E-3</v>
      </c>
      <c r="L20" s="36"/>
      <c r="M20" s="64" t="s">
        <v>109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>
        <v>0</v>
      </c>
      <c r="H22" s="70"/>
      <c r="I22" s="66">
        <v>60</v>
      </c>
      <c r="J22" s="36"/>
      <c r="K22" s="62">
        <f>IFERROR((I22-G22)/G22,0)</f>
        <v>0</v>
      </c>
      <c r="L22" s="36"/>
      <c r="M22" s="64" t="s">
        <v>111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>
        <v>0</v>
      </c>
      <c r="H24" s="70"/>
      <c r="I24" s="66">
        <v>20</v>
      </c>
      <c r="J24" s="36"/>
      <c r="K24" s="62">
        <f>IFERROR((I24-G24)/G24,0)</f>
        <v>0</v>
      </c>
      <c r="L24" s="36"/>
      <c r="M24" s="64" t="s">
        <v>112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>
        <v>1268</v>
      </c>
      <c r="H26" s="70"/>
      <c r="I26" s="66">
        <f>SUM(G26*1%)+G26</f>
        <v>1280.68</v>
      </c>
      <c r="J26" s="36"/>
      <c r="K26" s="62">
        <f>IFERROR((I26-G26)/G26,0)</f>
        <v>1.0000000000000051E-2</v>
      </c>
      <c r="L26" s="36"/>
      <c r="M26" s="64" t="s">
        <v>109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>
        <v>9914</v>
      </c>
      <c r="H28" s="70"/>
      <c r="I28" s="66">
        <f>SUM(G28*1%)+G28</f>
        <v>10013.14</v>
      </c>
      <c r="J28" s="36"/>
      <c r="K28" s="62">
        <f>IFERROR((I28-G28)/G28,0)</f>
        <v>9.9999999999999412E-3</v>
      </c>
      <c r="L28" s="36"/>
      <c r="M28" s="64" t="s">
        <v>109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>
        <v>0</v>
      </c>
      <c r="H30" s="70"/>
      <c r="I30" s="66">
        <f>SUM(G30*1%)+G30</f>
        <v>0</v>
      </c>
      <c r="J30" s="36"/>
      <c r="K30" s="62">
        <f>IFERROR((I30-G30)/G30,0)</f>
        <v>0</v>
      </c>
      <c r="L30" s="36"/>
      <c r="M30" s="64" t="s">
        <v>110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>
        <v>2408</v>
      </c>
      <c r="H39" s="61"/>
      <c r="I39" s="66">
        <v>2475</v>
      </c>
      <c r="J39" s="36"/>
      <c r="K39" s="62">
        <f>IFERROR((I39-G39)/G39,0)</f>
        <v>2.7823920265780729E-2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71" t="s">
        <v>116</v>
      </c>
      <c r="H41" s="61"/>
      <c r="I41" s="71" t="s">
        <v>116</v>
      </c>
      <c r="J41" s="36"/>
      <c r="K41" s="62">
        <f>IFERROR((I41-G41)/G41,0)</f>
        <v>0</v>
      </c>
      <c r="L41" s="36"/>
      <c r="M41" s="64" t="s">
        <v>117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>
        <v>260</v>
      </c>
      <c r="H43" s="61"/>
      <c r="I43" s="66">
        <v>267</v>
      </c>
      <c r="J43" s="36"/>
      <c r="K43" s="62">
        <f>IFERROR((I43-G43)/G43,0)</f>
        <v>2.6923076923076925E-2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 t="s">
        <v>108</v>
      </c>
      <c r="H45" s="61"/>
      <c r="I45" s="66" t="s">
        <v>108</v>
      </c>
      <c r="J45" s="36"/>
      <c r="K45" s="62">
        <f>IFERROR((I45-G45)/G45,0)</f>
        <v>0</v>
      </c>
      <c r="L45" s="36"/>
      <c r="M45" s="64" t="s">
        <v>101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71" t="s">
        <v>116</v>
      </c>
      <c r="H47" s="61"/>
      <c r="I47" s="71" t="s">
        <v>116</v>
      </c>
      <c r="J47" s="36"/>
      <c r="K47" s="62">
        <f>IFERROR((I47-G47)/G47,0)</f>
        <v>0</v>
      </c>
      <c r="L47" s="36"/>
      <c r="M47" s="64" t="s">
        <v>113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72" t="s">
        <v>116</v>
      </c>
      <c r="H49" s="61"/>
      <c r="I49" s="73" t="s">
        <v>116</v>
      </c>
      <c r="J49" s="36"/>
      <c r="K49" s="62">
        <f>IFERROR((I49-G49)/G49,0)</f>
        <v>0</v>
      </c>
      <c r="L49" s="36"/>
      <c r="M49" s="64" t="s">
        <v>114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 t="s">
        <v>108</v>
      </c>
      <c r="H51" s="61"/>
      <c r="I51" s="66" t="s">
        <v>108</v>
      </c>
      <c r="J51" s="36"/>
      <c r="K51" s="62">
        <f>IFERROR((I51-G51)/G51,0)</f>
        <v>0</v>
      </c>
      <c r="L51" s="36"/>
      <c r="M51" s="64" t="s">
        <v>100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 t="s">
        <v>108</v>
      </c>
      <c r="H53" s="61"/>
      <c r="I53" s="66" t="s">
        <v>108</v>
      </c>
      <c r="J53" s="36"/>
      <c r="K53" s="62">
        <f>IFERROR((I53-G53)/G53,0)</f>
        <v>0</v>
      </c>
      <c r="L53" s="36"/>
      <c r="M53" s="64" t="s">
        <v>115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workbookViewId="0">
      <selection activeCell="I53" sqref="I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 t="s">
        <v>103</v>
      </c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>
        <v>0</v>
      </c>
      <c r="H43" s="61"/>
      <c r="I43" s="66">
        <v>0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workbookViewId="0">
      <selection activeCell="I53" sqref="I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 t="s">
        <v>104</v>
      </c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>
        <v>0</v>
      </c>
      <c r="H43" s="61"/>
      <c r="I43" s="66">
        <v>0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/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 t="s">
        <v>105</v>
      </c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 t="s">
        <v>108</v>
      </c>
      <c r="H18" s="70"/>
      <c r="I18" s="66">
        <v>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 t="s">
        <v>108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 t="s">
        <v>108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 t="s">
        <v>108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 t="s">
        <v>108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 t="s">
        <v>108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 t="s">
        <v>108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>
        <v>0</v>
      </c>
      <c r="H43" s="61"/>
      <c r="I43" s="66">
        <v>0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I30" sqref="I3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 t="s">
        <v>106</v>
      </c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 t="s">
        <v>108</v>
      </c>
      <c r="H18" s="70"/>
      <c r="I18" s="66">
        <v>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 t="s">
        <v>108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 t="s">
        <v>108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 t="s">
        <v>108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 t="s">
        <v>108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 t="s">
        <v>108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 t="s">
        <v>108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>
        <v>0</v>
      </c>
      <c r="H43" s="61"/>
      <c r="I43" s="66">
        <v>0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A28" workbookViewId="0">
      <selection activeCell="G39" sqref="G39:I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 t="s">
        <v>107</v>
      </c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>
        <v>0</v>
      </c>
      <c r="H43" s="61"/>
      <c r="I43" s="66">
        <v>0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4" t="s">
        <v>91</v>
      </c>
      <c r="F2" s="74"/>
      <c r="G2" s="74"/>
      <c r="H2" s="74"/>
      <c r="I2" s="74"/>
      <c r="J2" s="74"/>
      <c r="K2" s="74"/>
    </row>
    <row r="3" spans="1:37" ht="15.5" x14ac:dyDescent="0.65">
      <c r="C3" s="8"/>
      <c r="D3" s="8"/>
      <c r="E3" s="74"/>
      <c r="F3" s="74"/>
      <c r="G3" s="74"/>
      <c r="H3" s="74"/>
      <c r="I3" s="74"/>
      <c r="J3" s="74"/>
      <c r="K3" s="74"/>
    </row>
    <row r="4" spans="1:37" ht="15.5" x14ac:dyDescent="0.65">
      <c r="C4" s="8"/>
      <c r="D4" s="8"/>
      <c r="E4" s="74"/>
      <c r="F4" s="74"/>
      <c r="G4" s="74"/>
      <c r="H4" s="74"/>
      <c r="I4" s="74"/>
      <c r="J4" s="74"/>
      <c r="K4" s="74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4" t="s">
        <v>93</v>
      </c>
      <c r="C8" s="104"/>
      <c r="E8" s="101" t="str">
        <f>Summary!E8</f>
        <v>North Orange County</v>
      </c>
      <c r="F8" s="102"/>
      <c r="G8" s="102"/>
      <c r="H8" s="102"/>
      <c r="I8" s="102"/>
      <c r="J8" s="102"/>
      <c r="K8" s="103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2" t="s">
        <v>15</v>
      </c>
      <c r="C10" s="92"/>
      <c r="D10" s="15"/>
      <c r="E10" s="88"/>
      <c r="F10" s="89"/>
      <c r="G10" s="89"/>
      <c r="H10" s="89"/>
      <c r="I10" s="89"/>
      <c r="J10" s="89"/>
      <c r="K10" s="9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3" t="s">
        <v>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8"/>
      <c r="D14" s="78"/>
      <c r="E14" s="78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78"/>
      <c r="D15" s="78"/>
      <c r="E15" s="78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78"/>
      <c r="D16" s="78"/>
      <c r="E16" s="78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2" t="s">
        <v>94</v>
      </c>
      <c r="D18" s="83"/>
      <c r="E18" s="84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2" t="s">
        <v>89</v>
      </c>
      <c r="D20" s="83"/>
      <c r="E20" s="84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2" t="s">
        <v>95</v>
      </c>
      <c r="D22" s="83"/>
      <c r="E22" s="84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2" t="s">
        <v>96</v>
      </c>
      <c r="D24" s="83"/>
      <c r="E24" s="84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2" t="s">
        <v>97</v>
      </c>
      <c r="D26" s="83"/>
      <c r="E26" s="84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2" t="s">
        <v>98</v>
      </c>
      <c r="D28" s="83"/>
      <c r="E28" s="84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2" t="s">
        <v>99</v>
      </c>
      <c r="D30" s="83"/>
      <c r="E30" s="84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4" t="s">
        <v>88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8"/>
      <c r="D35" s="78"/>
      <c r="E35" s="78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78"/>
      <c r="D36" s="78"/>
      <c r="E36" s="78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78"/>
      <c r="D37" s="78"/>
      <c r="E37" s="78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5" t="s">
        <v>3</v>
      </c>
      <c r="D39" s="86"/>
      <c r="E39" s="87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5" t="s">
        <v>4</v>
      </c>
      <c r="D41" s="86"/>
      <c r="E41" s="87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5" t="s">
        <v>5</v>
      </c>
      <c r="D43" s="86"/>
      <c r="E43" s="87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5" t="s">
        <v>6</v>
      </c>
      <c r="D45" s="86"/>
      <c r="E45" s="87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5" t="s">
        <v>7</v>
      </c>
      <c r="D47" s="86"/>
      <c r="E47" s="87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5" t="s">
        <v>8</v>
      </c>
      <c r="D49" s="86"/>
      <c r="E49" s="87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5" t="s">
        <v>9</v>
      </c>
      <c r="D51" s="86"/>
      <c r="E51" s="87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5" t="s">
        <v>10</v>
      </c>
      <c r="D53" s="86"/>
      <c r="E53" s="87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NOCCCD</vt:lpstr>
      <vt:lpstr>AUHSD</vt:lpstr>
      <vt:lpstr>FJUHSD</vt:lpstr>
      <vt:lpstr>GGUSD</vt:lpstr>
      <vt:lpstr>LAUSD</vt:lpstr>
      <vt:lpstr>PYLUSD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AUHSD!Print_Area</vt:lpstr>
      <vt:lpstr>FJUHSD!Print_Area</vt:lpstr>
      <vt:lpstr>GGUSD!Print_Area</vt:lpstr>
      <vt:lpstr>LAUSD!Print_Area</vt:lpstr>
      <vt:lpstr>NOCCCD!Print_Area</vt:lpstr>
      <vt:lpstr>PYLUSD!Print_Area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2015-10-27T19:06:06Z</cp:lastPrinted>
  <dcterms:created xsi:type="dcterms:W3CDTF">2015-10-06T00:58:22Z</dcterms:created>
  <dcterms:modified xsi:type="dcterms:W3CDTF">2015-12-01T03:37:37Z</dcterms:modified>
</cp:coreProperties>
</file>