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66 Victor Valley\"/>
    </mc:Choice>
  </mc:AlternateContent>
  <bookViews>
    <workbookView xWindow="0" yWindow="460" windowWidth="24000" windowHeight="9735" tabRatio="500"/>
  </bookViews>
  <sheets>
    <sheet name="Summary" sheetId="6" r:id="rId1"/>
    <sheet name="66" sheetId="38" r:id="rId2"/>
    <sheet name="ddConsortia" sheetId="11" state="hidden" r:id="rId3"/>
    <sheet name="VVUHSD" sheetId="13" r:id="rId4"/>
    <sheet name="HUSD" sheetId="37" r:id="rId5"/>
    <sheet name="SJUSD" sheetId="19" r:id="rId6"/>
    <sheet name="AVUSD" sheetId="20" r:id="rId7"/>
    <sheet name="VVC" sheetId="21" r:id="rId8"/>
    <sheet name="Sheet6" sheetId="22" r:id="rId9"/>
    <sheet name="Sheet7" sheetId="23" r:id="rId10"/>
    <sheet name="Sheet8" sheetId="24" r:id="rId11"/>
    <sheet name="Sheet9" sheetId="25" r:id="rId12"/>
    <sheet name="Sheet10" sheetId="26" r:id="rId13"/>
    <sheet name="Sheet11" sheetId="27" r:id="rId14"/>
    <sheet name="Sheet12" sheetId="28" r:id="rId15"/>
    <sheet name="Sheet13" sheetId="29" r:id="rId16"/>
    <sheet name="Sheet14" sheetId="30" r:id="rId17"/>
    <sheet name="Sheet15" sheetId="31" r:id="rId18"/>
    <sheet name="Sheet16" sheetId="32" r:id="rId19"/>
    <sheet name="Sheet17" sheetId="33" r:id="rId20"/>
    <sheet name="Sheet18" sheetId="34" r:id="rId21"/>
    <sheet name="Sheet19" sheetId="35" r:id="rId22"/>
    <sheet name="Sheet20" sheetId="36" r:id="rId23"/>
  </sheets>
  <externalReferences>
    <externalReference r:id="rId24"/>
  </externalReferences>
  <definedNames>
    <definedName name="ddConsortia">[1]Census!$A$2:$A$71</definedName>
    <definedName name="ddConsortium">ddConsortia!$A$2:$A$72</definedName>
    <definedName name="_xlnm.Print_Area" localSheetId="6">AVUSD!$A$1:$L$55</definedName>
    <definedName name="_xlnm.Print_Area" localSheetId="4">HUSD!$A$1:$L$55</definedName>
    <definedName name="_xlnm.Print_Area" localSheetId="12">Sheet10!$A$1:$L$55</definedName>
    <definedName name="_xlnm.Print_Area" localSheetId="13">Sheet11!$A$1:$L$55</definedName>
    <definedName name="_xlnm.Print_Area" localSheetId="14">Sheet12!$A$1:$L$55</definedName>
    <definedName name="_xlnm.Print_Area" localSheetId="15">Sheet13!$A$1:$L$55</definedName>
    <definedName name="_xlnm.Print_Area" localSheetId="16">Sheet14!$A$1:$L$55</definedName>
    <definedName name="_xlnm.Print_Area" localSheetId="17">Sheet15!$A$1:$L$55</definedName>
    <definedName name="_xlnm.Print_Area" localSheetId="18">Sheet16!$A$1:$L$55</definedName>
    <definedName name="_xlnm.Print_Area" localSheetId="19">Sheet17!$A$1:$L$55</definedName>
    <definedName name="_xlnm.Print_Area" localSheetId="20">Sheet18!$A$1:$L$55</definedName>
    <definedName name="_xlnm.Print_Area" localSheetId="21">Sheet19!$A$1:$L$55</definedName>
    <definedName name="_xlnm.Print_Area" localSheetId="22">Sheet20!$A$1:$L$55</definedName>
    <definedName name="_xlnm.Print_Area" localSheetId="8">Sheet6!$A$1:$L$55</definedName>
    <definedName name="_xlnm.Print_Area" localSheetId="9">Sheet7!$A$1:$L$55</definedName>
    <definedName name="_xlnm.Print_Area" localSheetId="10">Sheet8!$A$1:$L$55</definedName>
    <definedName name="_xlnm.Print_Area" localSheetId="11">Sheet9!$A$1:$L$55</definedName>
    <definedName name="_xlnm.Print_Area" localSheetId="5">SJUSD!$A$1:$L$55</definedName>
    <definedName name="_xlnm.Print_Area" localSheetId="0">Summary!$A$1:$L$53</definedName>
    <definedName name="_xlnm.Print_Area" localSheetId="7">VVC!$A$1:$L$55</definedName>
    <definedName name="_xlnm.Print_Area" localSheetId="3">VVUHSD!$A$1:$L$55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6" l="1"/>
  <c r="I49" i="6"/>
  <c r="I47" i="6"/>
  <c r="I45" i="6"/>
  <c r="I43" i="6"/>
  <c r="I41" i="6"/>
  <c r="I39" i="6"/>
  <c r="I37" i="6"/>
  <c r="G51" i="6"/>
  <c r="G49" i="6"/>
  <c r="G47" i="6"/>
  <c r="G45" i="6"/>
  <c r="G43" i="6"/>
  <c r="G41" i="6"/>
  <c r="G39" i="6"/>
  <c r="G37" i="6"/>
  <c r="K51" i="6"/>
  <c r="K49" i="6"/>
  <c r="K47" i="6"/>
  <c r="K45" i="6"/>
  <c r="K43" i="6"/>
  <c r="K41" i="6"/>
  <c r="K39" i="6"/>
  <c r="K37" i="6"/>
  <c r="I28" i="6"/>
  <c r="G28" i="6"/>
  <c r="K28" i="6"/>
  <c r="I26" i="6"/>
  <c r="G26" i="6"/>
  <c r="K26" i="6"/>
  <c r="I24" i="6"/>
  <c r="G24" i="6"/>
  <c r="K24" i="6"/>
  <c r="I22" i="6"/>
  <c r="G22" i="6"/>
  <c r="K22" i="6"/>
  <c r="I20" i="6"/>
  <c r="G20" i="6"/>
  <c r="K20" i="6"/>
  <c r="I18" i="6"/>
  <c r="G18" i="6"/>
  <c r="K18" i="6"/>
  <c r="I16" i="6"/>
  <c r="G16" i="6"/>
  <c r="K16" i="6"/>
  <c r="K53" i="37"/>
  <c r="K51" i="37"/>
  <c r="K49" i="37"/>
  <c r="K47" i="37"/>
  <c r="K45" i="37"/>
  <c r="K43" i="37"/>
  <c r="K41" i="37"/>
  <c r="K39" i="37"/>
  <c r="K30" i="37"/>
  <c r="K28" i="37"/>
  <c r="K26" i="37"/>
  <c r="K24" i="37"/>
  <c r="K22" i="37"/>
  <c r="K20" i="37"/>
  <c r="K18" i="37"/>
  <c r="E8" i="37"/>
  <c r="K53" i="36"/>
  <c r="K51" i="36"/>
  <c r="K49" i="36"/>
  <c r="K47" i="36"/>
  <c r="K45" i="36"/>
  <c r="K43" i="36"/>
  <c r="K41" i="36"/>
  <c r="K39" i="36"/>
  <c r="K30" i="36"/>
  <c r="K28" i="36"/>
  <c r="K26" i="36"/>
  <c r="K24" i="36"/>
  <c r="K22" i="36"/>
  <c r="K20" i="36"/>
  <c r="K18" i="36"/>
  <c r="E8" i="36"/>
  <c r="K53" i="35"/>
  <c r="K51" i="35"/>
  <c r="K49" i="35"/>
  <c r="K47" i="35"/>
  <c r="K45" i="35"/>
  <c r="K43" i="35"/>
  <c r="K41" i="35"/>
  <c r="K39" i="35"/>
  <c r="K30" i="35"/>
  <c r="K28" i="35"/>
  <c r="K26" i="35"/>
  <c r="K24" i="35"/>
  <c r="K22" i="35"/>
  <c r="K20" i="35"/>
  <c r="K18" i="35"/>
  <c r="E8" i="35"/>
  <c r="K53" i="34"/>
  <c r="K51" i="34"/>
  <c r="K49" i="34"/>
  <c r="K47" i="34"/>
  <c r="K45" i="34"/>
  <c r="K43" i="34"/>
  <c r="K41" i="34"/>
  <c r="K39" i="34"/>
  <c r="K30" i="34"/>
  <c r="K28" i="34"/>
  <c r="K26" i="34"/>
  <c r="K24" i="34"/>
  <c r="K22" i="34"/>
  <c r="K20" i="34"/>
  <c r="K18" i="34"/>
  <c r="E8" i="34"/>
  <c r="K53" i="33"/>
  <c r="K51" i="33"/>
  <c r="K49" i="33"/>
  <c r="K47" i="33"/>
  <c r="K45" i="33"/>
  <c r="K43" i="33"/>
  <c r="K41" i="33"/>
  <c r="K39" i="33"/>
  <c r="K30" i="33"/>
  <c r="K28" i="33"/>
  <c r="K26" i="33"/>
  <c r="K24" i="33"/>
  <c r="K22" i="33"/>
  <c r="K20" i="33"/>
  <c r="K18" i="33"/>
  <c r="E8" i="33"/>
  <c r="K53" i="32"/>
  <c r="K51" i="32"/>
  <c r="K49" i="32"/>
  <c r="K47" i="32"/>
  <c r="K45" i="32"/>
  <c r="K43" i="32"/>
  <c r="K41" i="32"/>
  <c r="K39" i="32"/>
  <c r="K30" i="32"/>
  <c r="K28" i="32"/>
  <c r="K26" i="32"/>
  <c r="K24" i="32"/>
  <c r="K22" i="32"/>
  <c r="K20" i="32"/>
  <c r="K18" i="32"/>
  <c r="E8" i="32"/>
  <c r="K53" i="31"/>
  <c r="K51" i="31"/>
  <c r="K49" i="31"/>
  <c r="K47" i="31"/>
  <c r="K45" i="31"/>
  <c r="K43" i="31"/>
  <c r="K41" i="31"/>
  <c r="K39" i="31"/>
  <c r="K30" i="31"/>
  <c r="K28" i="31"/>
  <c r="K26" i="31"/>
  <c r="K24" i="31"/>
  <c r="K22" i="31"/>
  <c r="K20" i="31"/>
  <c r="K18" i="31"/>
  <c r="E8" i="31"/>
  <c r="K53" i="30"/>
  <c r="K51" i="30"/>
  <c r="K49" i="30"/>
  <c r="K47" i="30"/>
  <c r="K45" i="30"/>
  <c r="K43" i="30"/>
  <c r="K41" i="30"/>
  <c r="K39" i="30"/>
  <c r="K30" i="30"/>
  <c r="K28" i="30"/>
  <c r="K26" i="30"/>
  <c r="K24" i="30"/>
  <c r="K22" i="30"/>
  <c r="K20" i="30"/>
  <c r="K18" i="30"/>
  <c r="E8" i="30"/>
  <c r="K53" i="29"/>
  <c r="K51" i="29"/>
  <c r="K49" i="29"/>
  <c r="K47" i="29"/>
  <c r="K45" i="29"/>
  <c r="K43" i="29"/>
  <c r="K41" i="29"/>
  <c r="K39" i="29"/>
  <c r="K30" i="29"/>
  <c r="K28" i="29"/>
  <c r="K26" i="29"/>
  <c r="K24" i="29"/>
  <c r="K22" i="29"/>
  <c r="K20" i="29"/>
  <c r="K18" i="29"/>
  <c r="E8" i="29"/>
  <c r="K53" i="28"/>
  <c r="K51" i="28"/>
  <c r="K49" i="28"/>
  <c r="K47" i="28"/>
  <c r="K45" i="28"/>
  <c r="K43" i="28"/>
  <c r="K41" i="28"/>
  <c r="K39" i="28"/>
  <c r="K30" i="28"/>
  <c r="K28" i="28"/>
  <c r="K26" i="28"/>
  <c r="K24" i="28"/>
  <c r="K22" i="28"/>
  <c r="K20" i="28"/>
  <c r="K18" i="28"/>
  <c r="E8" i="28"/>
  <c r="K53" i="27"/>
  <c r="K51" i="27"/>
  <c r="K49" i="27"/>
  <c r="K47" i="27"/>
  <c r="K45" i="27"/>
  <c r="K43" i="27"/>
  <c r="K41" i="27"/>
  <c r="K39" i="27"/>
  <c r="K30" i="27"/>
  <c r="K28" i="27"/>
  <c r="K26" i="27"/>
  <c r="K24" i="27"/>
  <c r="K22" i="27"/>
  <c r="K20" i="27"/>
  <c r="K18" i="27"/>
  <c r="E8" i="27"/>
  <c r="K53" i="26"/>
  <c r="K51" i="26"/>
  <c r="K49" i="26"/>
  <c r="K47" i="26"/>
  <c r="K45" i="26"/>
  <c r="K43" i="26"/>
  <c r="K41" i="26"/>
  <c r="K39" i="26"/>
  <c r="K30" i="26"/>
  <c r="K28" i="26"/>
  <c r="K26" i="26"/>
  <c r="K24" i="26"/>
  <c r="K22" i="26"/>
  <c r="K20" i="26"/>
  <c r="K18" i="26"/>
  <c r="E8" i="26"/>
  <c r="K53" i="25"/>
  <c r="K51" i="25"/>
  <c r="K49" i="25"/>
  <c r="K47" i="25"/>
  <c r="K45" i="25"/>
  <c r="K43" i="25"/>
  <c r="K41" i="25"/>
  <c r="K39" i="25"/>
  <c r="K30" i="25"/>
  <c r="K28" i="25"/>
  <c r="K26" i="25"/>
  <c r="K24" i="25"/>
  <c r="K22" i="25"/>
  <c r="K20" i="25"/>
  <c r="K18" i="25"/>
  <c r="E8" i="25"/>
  <c r="K53" i="24"/>
  <c r="K51" i="24"/>
  <c r="K49" i="24"/>
  <c r="K47" i="24"/>
  <c r="K45" i="24"/>
  <c r="K43" i="24"/>
  <c r="K41" i="24"/>
  <c r="K39" i="24"/>
  <c r="K30" i="24"/>
  <c r="K28" i="24"/>
  <c r="K26" i="24"/>
  <c r="K24" i="24"/>
  <c r="K22" i="24"/>
  <c r="K20" i="24"/>
  <c r="K18" i="24"/>
  <c r="E8" i="24"/>
  <c r="K53" i="23"/>
  <c r="K51" i="23"/>
  <c r="K49" i="23"/>
  <c r="K47" i="23"/>
  <c r="K45" i="23"/>
  <c r="K43" i="23"/>
  <c r="K41" i="23"/>
  <c r="K39" i="23"/>
  <c r="K30" i="23"/>
  <c r="K28" i="23"/>
  <c r="K26" i="23"/>
  <c r="K24" i="23"/>
  <c r="K22" i="23"/>
  <c r="K20" i="23"/>
  <c r="K18" i="23"/>
  <c r="E8" i="23"/>
  <c r="K53" i="22"/>
  <c r="K51" i="22"/>
  <c r="K49" i="22"/>
  <c r="K47" i="22"/>
  <c r="K45" i="22"/>
  <c r="K43" i="22"/>
  <c r="K41" i="22"/>
  <c r="K39" i="22"/>
  <c r="K30" i="22"/>
  <c r="K28" i="22"/>
  <c r="K26" i="22"/>
  <c r="K24" i="22"/>
  <c r="K22" i="22"/>
  <c r="K20" i="22"/>
  <c r="K18" i="22"/>
  <c r="E8" i="22"/>
  <c r="K53" i="21"/>
  <c r="K51" i="21"/>
  <c r="K49" i="21"/>
  <c r="K47" i="21"/>
  <c r="K45" i="21"/>
  <c r="K43" i="21"/>
  <c r="K41" i="21"/>
  <c r="K39" i="21"/>
  <c r="K30" i="21"/>
  <c r="K28" i="21"/>
  <c r="K26" i="21"/>
  <c r="K24" i="21"/>
  <c r="K22" i="21"/>
  <c r="K20" i="21"/>
  <c r="K18" i="21"/>
  <c r="E8" i="21"/>
  <c r="K53" i="20"/>
  <c r="K51" i="20"/>
  <c r="K49" i="20"/>
  <c r="K47" i="20"/>
  <c r="K45" i="20"/>
  <c r="K43" i="20"/>
  <c r="K41" i="20"/>
  <c r="K39" i="20"/>
  <c r="K30" i="20"/>
  <c r="K28" i="20"/>
  <c r="K26" i="20"/>
  <c r="K24" i="20"/>
  <c r="K22" i="20"/>
  <c r="K20" i="20"/>
  <c r="K18" i="20"/>
  <c r="E8" i="20"/>
  <c r="K53" i="19"/>
  <c r="K51" i="19"/>
  <c r="K49" i="19"/>
  <c r="K47" i="19"/>
  <c r="K45" i="19"/>
  <c r="K43" i="19"/>
  <c r="K41" i="19"/>
  <c r="K39" i="19"/>
  <c r="K30" i="19"/>
  <c r="K28" i="19"/>
  <c r="K26" i="19"/>
  <c r="K24" i="19"/>
  <c r="K22" i="19"/>
  <c r="K20" i="19"/>
  <c r="K18" i="19"/>
  <c r="E8" i="19"/>
  <c r="E8" i="13"/>
  <c r="K53" i="13"/>
  <c r="K51" i="13"/>
  <c r="K49" i="13"/>
  <c r="K47" i="13"/>
  <c r="K45" i="13"/>
  <c r="K43" i="13"/>
  <c r="K41" i="13"/>
  <c r="K39" i="13"/>
  <c r="K30" i="13"/>
  <c r="K28" i="13"/>
  <c r="K26" i="13"/>
  <c r="K24" i="13"/>
  <c r="K22" i="13"/>
  <c r="K20" i="13"/>
  <c r="K18" i="13"/>
</calcChain>
</file>

<file path=xl/sharedStrings.xml><?xml version="1.0" encoding="utf-8"?>
<sst xmlns="http://schemas.openxmlformats.org/spreadsheetml/2006/main" count="750" uniqueCount="141">
  <si>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</si>
  <si>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</si>
  <si>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</si>
  <si>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</si>
  <si>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</si>
  <si>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</si>
  <si>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</si>
  <si>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</si>
  <si>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</si>
  <si>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</si>
  <si>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</si>
  <si>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</si>
  <si>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</si>
  <si>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</si>
  <si>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</si>
  <si>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</si>
  <si>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</si>
  <si>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</si>
  <si>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</si>
  <si>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</si>
  <si>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</si>
  <si>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</si>
  <si>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</si>
  <si>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</si>
  <si>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</si>
  <si>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</si>
  <si>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</si>
  <si>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</si>
  <si>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</si>
  <si>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</si>
  <si>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</si>
  <si>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</si>
  <si>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</si>
  <si>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</si>
  <si>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</si>
  <si>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</si>
  <si>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</si>
  <si>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</si>
  <si>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</si>
  <si>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</si>
  <si>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</si>
  <si>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</si>
  <si>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</si>
  <si>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</si>
  <si>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</si>
  <si>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</si>
  <si>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</si>
  <si>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</si>
  <si>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</si>
  <si>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</si>
  <si>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</si>
  <si>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</si>
  <si>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</si>
  <si>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</si>
  <si>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</si>
  <si>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</si>
  <si>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</si>
  <si>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</si>
  <si>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</si>
  <si>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</si>
  <si>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</si>
  <si>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</si>
  <si>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</si>
  <si>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</si>
  <si>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</si>
  <si>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</si>
  <si>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</si>
  <si>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</si>
  <si>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</si>
  <si>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</si>
  <si>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</si>
  <si>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</si>
  <si>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</si>
  <si>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</si>
  <si>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</si>
  <si>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</si>
  <si>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</si>
  <si>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</si>
  <si>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</si>
  <si>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</si>
  <si>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</si>
  <si>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</si>
  <si>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</si>
  <si>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</si>
  <si>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</si>
  <si>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</si>
  <si>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</si>
  <si>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</si>
  <si>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</si>
  <si>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</si>
  <si>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</si>
  <si>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</si>
  <si>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</si>
  <si>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</si>
  <si>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</si>
  <si>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</si>
  <si>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</si>
  <si>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</si>
  <si>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</si>
  <si>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</si>
  <si>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*100 Adult self pay fee based career classes students NOT funded by Adult Ed., AB86 or AB104.  Growth area if funding approved: Adult Ed. CTE Work Skills/Readiness class(22 students could start Jan 2016)</t>
  </si>
  <si>
    <t>Hesperia Unified School District</t>
  </si>
  <si>
    <t>Snowline Joint Unified School District</t>
  </si>
  <si>
    <t>Apple Valley Unified School District</t>
  </si>
  <si>
    <t>Victor Valley College</t>
  </si>
  <si>
    <t>Based on CASAS Assessments.</t>
  </si>
  <si>
    <t>Most HSD  are multi year.  * Equivalency tests are scored and kept confidential by the State of CA. Scores for students are not sent to schools for record keeping.</t>
  </si>
  <si>
    <t>Growth area. Not tracked. Need tracking system w colleges.</t>
  </si>
  <si>
    <t>Limited data with adult schools w completion of post secondary info kept in college data systems.  Need data from Workforce Development/WIB. Growth area. Can track adults completing HUSD Adult School career training programs.</t>
  </si>
  <si>
    <t>Projections will change depending on when funding is allocated.</t>
  </si>
  <si>
    <t>Students are self identified.  Mainstreamed</t>
  </si>
  <si>
    <t>Currently not tracking</t>
  </si>
  <si>
    <t>From Institutional Research Office VVC</t>
  </si>
  <si>
    <t xml:space="preserve">VVC Does not receive WIOA funding </t>
  </si>
  <si>
    <t>VVC does not offer HSD or Equivalent.</t>
  </si>
  <si>
    <t>28+</t>
  </si>
  <si>
    <t>From Institutional Research Office VVC. Credit and Non-Credit Basic Skills enrollment.</t>
  </si>
  <si>
    <t>Basic skills will be focused on HSE prep.  Because adult ed is new in SJUSD, this will be a basic skills starting point.</t>
  </si>
  <si>
    <t>This is an anticipated number of enrollees for the new ESL courses based upon local survey data.</t>
  </si>
  <si>
    <t>This is an estimate figure based upon local survey and interview data</t>
  </si>
  <si>
    <t xml:space="preserve">Enrollment projections based upon local survey data with ESL parent community.  </t>
  </si>
  <si>
    <t>Estimate figure based upon new program with students likely without any prior HSE prep courses.</t>
  </si>
  <si>
    <t>Estimate based upon survey data of people interested in taking coursework locally.</t>
  </si>
  <si>
    <t>N/A</t>
  </si>
  <si>
    <t>Currently not receiving WIOA program funds.</t>
  </si>
  <si>
    <t>Recently awarded WIOA funding.  Growth area.</t>
  </si>
  <si>
    <t>Most Degree and certificate programs take more than one year.  Student progress is self-paced. Certificates awarded based on CCCCO Data Mart information.</t>
  </si>
  <si>
    <t>Growth area if funding approved: Adult Ed.</t>
  </si>
  <si>
    <t>Based on HSD completion goal.</t>
  </si>
  <si>
    <t>Not previously tracked.  Students are self identified.</t>
  </si>
  <si>
    <t>Growth area.  Not currently offering Adult Ed. CTE courses due to competing priorities</t>
  </si>
  <si>
    <t>Growth areas. Not previously tracked.  Need tracking system with colleges.</t>
  </si>
  <si>
    <t>Growth areas. Not previously tracked.  Need data from workforce development or WIB</t>
  </si>
  <si>
    <t>Victor Valley Unified School District</t>
  </si>
  <si>
    <t>HS Diplomas issued are tracked by each adult school.  *Equiv. Test (GED) are scored and kept confidential by the state of CA. Scores for students are not sent to schools for record keeping.</t>
  </si>
  <si>
    <t>District Program is supplemented by a district program; ESL funded by a different funding source.</t>
  </si>
  <si>
    <t xml:space="preserve">VVC Non Credit Fall 2013 CCCCO DataMart.  We currently do not track course completion goal for the year. </t>
  </si>
  <si>
    <t>Growth areas. Not previously tracked.  Need tracking system. Based on K12 transition to post secondary projections</t>
  </si>
  <si>
    <t>Growth areas. Not previously tracked.  Need tracking system</t>
  </si>
  <si>
    <t>Fall to Fall unduplicated count from CCCCO DataMart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</si>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</sst>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"/>
    <numFmt numFmtId="167" formatCode="_(* #,##0_);_(* \(#,##0\);_(* &quot;-&quot;??_);_(@_)"/>
    <numFmt numFmtId="168" formatCode="0.0%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i/>
      <sz val="12"/>
      <color rgb="FF0070C0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0" fontId="6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00">
    <xf numFmtId="0" fontId="0" fillId="0" borderId="0" xfId="0"/>
    <xf numFmtId="167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6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6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8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Alignment="1" applyProtection="1">
      <alignment horizontal="left" vertical="top"/>
      <protection hidden="1"/>
    </xf>
    <xf numFmtId="166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6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6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9" fontId="14" fillId="3" borderId="1" xfId="2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Protection="1">
      <protection hidden="1"/>
    </xf>
    <xf numFmtId="166" fontId="20" fillId="2" borderId="0" xfId="1" applyNumberFormat="1" applyFont="1" applyFill="1" applyBorder="1" applyAlignment="1" applyProtection="1">
      <alignment vertical="center"/>
      <protection hidden="1"/>
    </xf>
    <xf numFmtId="166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6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5" fillId="2" borderId="0" xfId="3" applyFont="1" applyFill="1" applyBorder="1" applyAlignment="1" applyProtection="1">
      <alignment horizontal="center" vertical="center" wrapText="1"/>
      <protection hidden="1"/>
    </xf>
    <xf numFmtId="0" fontId="13" fillId="2" borderId="0" xfId="3" applyFont="1" applyFill="1" applyProtection="1">
      <protection hidden="1"/>
    </xf>
    <xf numFmtId="0" fontId="13" fillId="3" borderId="1" xfId="1" applyNumberFormat="1" applyFont="1" applyFill="1" applyBorder="1" applyAlignment="1" applyProtection="1">
      <alignment horizontal="center" vertical="center"/>
      <protection locked="0"/>
    </xf>
    <xf numFmtId="0" fontId="13" fillId="2" borderId="0" xfId="3" applyFont="1" applyFill="1" applyProtection="1">
      <protection locked="0"/>
    </xf>
    <xf numFmtId="0" fontId="26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24" fillId="3" borderId="15" xfId="3" applyFont="1" applyFill="1" applyBorder="1" applyAlignment="1" applyProtection="1">
      <alignment horizontal="center" vertical="center"/>
      <protection locked="0"/>
    </xf>
    <xf numFmtId="0" fontId="24" fillId="3" borderId="16" xfId="3" applyFont="1" applyFill="1" applyBorder="1" applyAlignment="1" applyProtection="1">
      <alignment horizontal="center" vertical="center"/>
      <protection locked="0"/>
    </xf>
    <xf numFmtId="0" fontId="24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6" fontId="20" fillId="5" borderId="18" xfId="1" applyNumberFormat="1" applyFont="1" applyFill="1" applyBorder="1" applyAlignment="1" applyProtection="1">
      <alignment horizontal="center" vertical="center"/>
      <protection hidden="1"/>
    </xf>
    <xf numFmtId="166" fontId="20" fillId="5" borderId="19" xfId="1" applyNumberFormat="1" applyFont="1" applyFill="1" applyBorder="1" applyAlignment="1" applyProtection="1">
      <alignment horizontal="center" vertical="center"/>
      <protection hidden="1"/>
    </xf>
    <xf numFmtId="166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4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874475</xdr:colOff>
      <xdr:row>4</xdr:row>
      <xdr:rowOff>73025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1301" cy="7493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3426" y="1016000"/>
          <a:ext cx="12572999" cy="8604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topLeftCell="A27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14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14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7" t="s">
        <v>13</v>
      </c>
      <c r="C8" s="87"/>
      <c r="D8" s="15"/>
      <c r="E8" s="83" t="s">
        <v>82</v>
      </c>
      <c r="F8" s="84"/>
      <c r="G8" s="84"/>
      <c r="H8" s="84"/>
      <c r="I8" s="84"/>
      <c r="J8" s="84"/>
      <c r="K8" s="85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88" t="s">
        <v>87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73"/>
      <c r="D12" s="73"/>
      <c r="E12" s="73"/>
      <c r="F12" s="16"/>
      <c r="G12" s="74" t="s">
        <v>11</v>
      </c>
      <c r="H12" s="24"/>
      <c r="I12" s="74" t="s">
        <v>12</v>
      </c>
      <c r="J12" s="24"/>
      <c r="K12" s="70" t="s">
        <v>90</v>
      </c>
      <c r="L12" s="24"/>
      <c r="M12" s="74" t="s">
        <v>92</v>
      </c>
      <c r="N12" s="25"/>
    </row>
    <row r="13" spans="1:14" ht="15.95" customHeight="1" x14ac:dyDescent="0.65">
      <c r="A13" s="17"/>
      <c r="B13" s="23"/>
      <c r="C13" s="73"/>
      <c r="D13" s="73"/>
      <c r="E13" s="73"/>
      <c r="F13" s="16"/>
      <c r="G13" s="75"/>
      <c r="H13" s="16"/>
      <c r="I13" s="75"/>
      <c r="J13" s="16"/>
      <c r="K13" s="71"/>
      <c r="L13" s="16"/>
      <c r="M13" s="75"/>
      <c r="N13" s="25"/>
    </row>
    <row r="14" spans="1:14" ht="15.95" customHeight="1" x14ac:dyDescent="0.65">
      <c r="A14" s="26"/>
      <c r="B14" s="27"/>
      <c r="C14" s="73"/>
      <c r="D14" s="73"/>
      <c r="E14" s="73"/>
      <c r="F14" s="28"/>
      <c r="G14" s="76"/>
      <c r="H14" s="28"/>
      <c r="I14" s="76"/>
      <c r="J14" s="28"/>
      <c r="K14" s="72"/>
      <c r="L14" s="28"/>
      <c r="M14" s="76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77" t="s">
        <v>94</v>
      </c>
      <c r="D16" s="78"/>
      <c r="E16" s="79"/>
      <c r="F16" s="36"/>
      <c r="G16" s="37">
        <f>SUM(VVUHSD!G18,HUSD!G18,SJUSD!G18,AVUSD!G18,VVC!G18,Sheet6!G18,Sheet7!G18,Sheet8!G18,Sheet9!G18,Sheet10!G18,Sheet11!G18,Sheet12!G18,Sheet13!G18,Sheet14!G18,Sheet15!G18,Sheet16!G18,Sheet17!G18,Sheet18!G18,Sheet19!G18,Sheet20!G18)</f>
        <v>6420</v>
      </c>
      <c r="H16" s="38"/>
      <c r="I16" s="37">
        <f>SUM(VVUHSD!I18,HUSD!I18,SJUSD!I18,AVUSD!I18,VVC!I18,Sheet6!I18,Sheet7!I18,Sheet8!I18,Sheet9!I18,Sheet10!I18,Sheet11!I18,Sheet12!I18,Sheet13!I18,Sheet14!I18,Sheet15!I18,Sheet16!I18,Sheet17!I18,Sheet18!I18,Sheet19!I18,Sheet20!I18)</f>
        <v>6563</v>
      </c>
      <c r="J16" s="36"/>
      <c r="K16" s="39">
        <f>IFERROR((I16-G16)/G16,"")</f>
        <v>2.2274143302180686E-2</v>
      </c>
      <c r="L16" s="36"/>
      <c r="M16" s="56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44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5"/>
      <c r="AF17" s="16"/>
      <c r="AG17" s="16"/>
    </row>
    <row r="18" spans="1:33" ht="23.15" customHeight="1" x14ac:dyDescent="0.65">
      <c r="A18" s="34"/>
      <c r="B18" s="35"/>
      <c r="C18" s="77" t="s">
        <v>89</v>
      </c>
      <c r="D18" s="78"/>
      <c r="E18" s="79"/>
      <c r="F18" s="36"/>
      <c r="G18" s="37">
        <f>SUM(VVUHSD!G20,HUSD!G20,SJUSD!G20,AVUSD!G20,VVC!G20,Sheet6!G20,Sheet7!G20,Sheet8!G20,Sheet9!G20,Sheet10!G20,Sheet11!G20,Sheet12!G20,Sheet13!G20,Sheet14!G20,Sheet15!G20,Sheet16!G20,Sheet17!G20,Sheet18!G20,Sheet19!G20,Sheet20!G20)</f>
        <v>1013</v>
      </c>
      <c r="H18" s="38"/>
      <c r="I18" s="37">
        <f>SUM(VVUHSD!I20,HUSD!I20,SJUSD!I20,AVUSD!I20,VVC!I20,Sheet6!I20,Sheet7!I20,Sheet8!I20,Sheet9!I20,Sheet10!I20,Sheet11!I20,Sheet12!I20,Sheet13!I20,Sheet14!I20,Sheet15!I20,Sheet16!I20,Sheet17!I20,Sheet18!I20,Sheet19!I20,Sheet20!I20)</f>
        <v>1047</v>
      </c>
      <c r="J18" s="36"/>
      <c r="K18" s="39">
        <f>IFERROR((I18-G18)/G18,"")</f>
        <v>3.3563672260612042E-2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95</v>
      </c>
      <c r="D20" s="78"/>
      <c r="E20" s="79"/>
      <c r="F20" s="36"/>
      <c r="G20" s="37">
        <f>SUM(VVUHSD!G22,HUSD!G22,SJUSD!G22,AVUSD!G22,VVC!G22,Sheet6!G22,Sheet7!G22,Sheet8!G22,Sheet9!G22,Sheet10!G22,Sheet11!G22,Sheet12!G22,Sheet13!G22,Sheet14!G22,Sheet15!G22,Sheet16!G22,Sheet17!G22,Sheet18!G22,Sheet19!G22,Sheet20!G22)</f>
        <v>0</v>
      </c>
      <c r="H20" s="38"/>
      <c r="I20" s="37">
        <f>SUM(VVUHSD!I22,HUSD!I22,SJUSD!I22,AVUSD!I22,VVC!I22,Sheet6!I22,Sheet7!I22,Sheet8!I22,Sheet9!I22,Sheet10!I22,Sheet11!I22,Sheet12!I22,Sheet13!I22,Sheet14!I22,Sheet15!I22,Sheet16!I22,Sheet17!I22,Sheet18!I22,Sheet19!I22,Sheet20!I22)</f>
        <v>15</v>
      </c>
      <c r="J20" s="36"/>
      <c r="K20" s="39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96</v>
      </c>
      <c r="D22" s="78"/>
      <c r="E22" s="79"/>
      <c r="F22" s="36"/>
      <c r="G22" s="37">
        <f>SUM(VVUHSD!G24,HUSD!G24,SJUSD!G24,AVUSD!G24,VVC!G24,Sheet6!G24,Sheet7!G24,Sheet8!G24,Sheet9!G24,Sheet10!G24,Sheet11!G24,Sheet12!G24,Sheet13!G24,Sheet14!G24,Sheet15!G24,Sheet16!G24,Sheet17!G24,Sheet18!G24,Sheet19!G24,Sheet20!G24)</f>
        <v>0</v>
      </c>
      <c r="H22" s="38"/>
      <c r="I22" s="37">
        <f>SUM(VVUHSD!I24,HUSD!I24,SJUSD!I24,AVUSD!I24,VVC!I24,Sheet6!I24,Sheet7!I24,Sheet8!I24,Sheet9!I24,Sheet10!I24,Sheet11!I24,Sheet12!I24,Sheet13!I24,Sheet14!I24,Sheet15!I24,Sheet16!I24,Sheet17!I24,Sheet18!I24,Sheet19!I24,Sheet20!I24)</f>
        <v>20</v>
      </c>
      <c r="J22" s="36"/>
      <c r="K22" s="39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97</v>
      </c>
      <c r="D24" s="78"/>
      <c r="E24" s="79"/>
      <c r="F24" s="36"/>
      <c r="G24" s="37">
        <f>SUM(VVUHSD!G26,HUSD!G26,SJUSD!G26,AVUSD!G26,VVC!G26,Sheet6!G26,Sheet7!G26,Sheet8!G26,Sheet9!G26,Sheet10!G26,Sheet11!G26,Sheet12!G26,Sheet13!G26,Sheet14!G26,Sheet15!G26,Sheet16!G26,Sheet17!G26,Sheet18!G26,Sheet19!G26,Sheet20!G26)</f>
        <v>459</v>
      </c>
      <c r="H24" s="38"/>
      <c r="I24" s="37">
        <f>SUM(VVUHSD!I26,HUSD!I26,SJUSD!I26,AVUSD!I26,VVC!I26,Sheet6!I26,Sheet7!I26,Sheet8!I26,Sheet9!I26,Sheet10!I26,Sheet11!I26,Sheet12!I26,Sheet13!I26,Sheet14!I26,Sheet15!I26,Sheet16!I26,Sheet17!I26,Sheet18!I26,Sheet19!I26,Sheet20!I26)</f>
        <v>542</v>
      </c>
      <c r="J24" s="36"/>
      <c r="K24" s="39">
        <f>IFERROR((I24-G24)/G24,"")</f>
        <v>0.18082788671023964</v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98</v>
      </c>
      <c r="D26" s="78"/>
      <c r="E26" s="79"/>
      <c r="F26" s="36"/>
      <c r="G26" s="37">
        <f>SUM(VVUHSD!G28,HUSD!G28,SJUSD!G28,AVUSD!G28,VVC!G28,Sheet6!G28,Sheet7!G28,Sheet8!G28,Sheet9!G28,Sheet10!G28,Sheet11!G28,Sheet12!G28,Sheet13!G28,Sheet14!G28,Sheet15!G28,Sheet16!G28,Sheet17!G28,Sheet18!G28,Sheet19!G28,Sheet20!G28)</f>
        <v>6885</v>
      </c>
      <c r="H26" s="38"/>
      <c r="I26" s="37">
        <f>SUM(VVUHSD!I28,HUSD!I28,SJUSD!I28,AVUSD!I28,VVC!I28,Sheet6!I28,Sheet7!I28,Sheet8!I28,Sheet9!I28,Sheet10!I28,Sheet11!I28,Sheet12!I28,Sheet13!I28,Sheet14!I28,Sheet15!I28,Sheet16!I28,Sheet17!I28,Sheet18!I28,Sheet19!I28,Sheet20!I28)</f>
        <v>7022</v>
      </c>
      <c r="J26" s="36"/>
      <c r="K26" s="39">
        <f>IFERROR((I26-G26)/G26,"")</f>
        <v>1.989832970225127E-2</v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99</v>
      </c>
      <c r="D28" s="78"/>
      <c r="E28" s="79"/>
      <c r="F28" s="36"/>
      <c r="G28" s="37">
        <f>SUM(VVUHSD!G30,HUSD!G30,SJUSD!G30,AVUSD!G30,VVC!G30,Sheet6!G30,Sheet7!G30,Sheet8!G30,Sheet9!G30,Sheet10!G30,Sheet11!G30,Sheet12!G30,Sheet13!G30,Sheet14!G30,Sheet15!G30,Sheet16!G30,Sheet17!G30,Sheet18!G30,Sheet19!G30,Sheet20!G30)</f>
        <v>0</v>
      </c>
      <c r="H28" s="38"/>
      <c r="I28" s="37">
        <f>SUM(VVUHSD!I30,HUSD!I30,SJUSD!I30,AVUSD!I30,VVC!I30,Sheet6!I30,Sheet7!I30,Sheet8!I30,Sheet9!I30,Sheet10!I30,Sheet11!I30,Sheet12!I30,Sheet13!I30,Sheet14!I30,Sheet15!I30,Sheet16!I30,Sheet17!I30,Sheet18!I30,Sheet19!I30,Sheet20!I30)</f>
        <v>0</v>
      </c>
      <c r="J28" s="36"/>
      <c r="K28" s="39" t="str">
        <f>IFERROR((I28-G28)/G28,"")</f>
        <v/>
      </c>
      <c r="L28" s="36"/>
      <c r="M28" s="56"/>
      <c r="N28" s="40"/>
      <c r="O28" s="46"/>
    </row>
    <row r="29" spans="1:33" ht="6" customHeight="1" x14ac:dyDescent="0.65">
      <c r="A29" s="17"/>
      <c r="B29" s="47"/>
      <c r="C29" s="48"/>
      <c r="D29" s="48"/>
      <c r="E29" s="48"/>
      <c r="F29" s="48"/>
      <c r="G29" s="49"/>
      <c r="H29" s="49"/>
      <c r="I29" s="49"/>
      <c r="J29" s="48"/>
      <c r="K29" s="50"/>
      <c r="L29" s="48"/>
      <c r="M29" s="50"/>
      <c r="N29" s="51"/>
    </row>
    <row r="30" spans="1:33" x14ac:dyDescent="0.65">
      <c r="A30" s="17"/>
      <c r="B30" s="17"/>
      <c r="C30" s="17"/>
      <c r="D30" s="17"/>
      <c r="E30" s="17"/>
      <c r="F30" s="16"/>
      <c r="G30" s="52"/>
      <c r="H30" s="53"/>
      <c r="I30" s="52"/>
      <c r="J30" s="16"/>
      <c r="K30" s="54"/>
      <c r="L30" s="16"/>
      <c r="M30" s="16"/>
    </row>
    <row r="31" spans="1:33" ht="53.15" customHeight="1" x14ac:dyDescent="0.65">
      <c r="A31" s="41"/>
      <c r="B31" s="89" t="s">
        <v>88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73"/>
      <c r="D33" s="73"/>
      <c r="E33" s="73"/>
      <c r="F33" s="16"/>
      <c r="G33" s="74" t="s">
        <v>1</v>
      </c>
      <c r="H33" s="24"/>
      <c r="I33" s="74" t="s">
        <v>2</v>
      </c>
      <c r="J33" s="24"/>
      <c r="K33" s="70" t="s">
        <v>0</v>
      </c>
      <c r="L33" s="24"/>
      <c r="M33" s="74" t="s">
        <v>92</v>
      </c>
      <c r="N33" s="25"/>
    </row>
    <row r="34" spans="1:33" ht="5.15" customHeight="1" x14ac:dyDescent="0.65">
      <c r="A34" s="17"/>
      <c r="B34" s="23"/>
      <c r="C34" s="73"/>
      <c r="D34" s="73"/>
      <c r="E34" s="73"/>
      <c r="F34" s="16"/>
      <c r="G34" s="75"/>
      <c r="H34" s="16"/>
      <c r="I34" s="75"/>
      <c r="J34" s="16"/>
      <c r="K34" s="71"/>
      <c r="L34" s="16"/>
      <c r="M34" s="75"/>
      <c r="N34" s="25"/>
    </row>
    <row r="35" spans="1:33" x14ac:dyDescent="0.65">
      <c r="A35" s="26"/>
      <c r="B35" s="27"/>
      <c r="C35" s="73"/>
      <c r="D35" s="73"/>
      <c r="E35" s="73"/>
      <c r="F35" s="28"/>
      <c r="G35" s="76"/>
      <c r="H35" s="28"/>
      <c r="I35" s="76"/>
      <c r="J35" s="28"/>
      <c r="K35" s="72"/>
      <c r="L35" s="28"/>
      <c r="M35" s="76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80" t="s">
        <v>3</v>
      </c>
      <c r="D37" s="81"/>
      <c r="E37" s="82"/>
      <c r="F37" s="36"/>
      <c r="G37" s="37">
        <f>SUM(VVUHSD!G39,HUSD!G39,SJUSD!G39,AVUSD!G39,VVC!G39,Sheet6!G39,Sheet7!G39,Sheet8!G39,Sheet9!G39,Sheet10!G39,Sheet11!G39,Sheet12!G39,Sheet13!G39,Sheet14!G39,Sheet15!G39,Sheet16!G39,Sheet17!G39,Sheet18!G39,Sheet19!G39,Sheet20!G39)</f>
        <v>91</v>
      </c>
      <c r="H37" s="38"/>
      <c r="I37" s="37">
        <f>SUM(VVUHSD!I39,HUSD!I39,SJUSD!I39,AVUSD!I39,VVC!I39,Sheet6!I39,Sheet7!I39,Sheet8!I39,Sheet9!I39,Sheet10!I39,Sheet11!I39,Sheet12!I39,Sheet13!I39,Sheet14!I39,Sheet15!I39,Sheet16!I39,Sheet17!I39,Sheet18!I39,Sheet19!I39,Sheet20!I39)</f>
        <v>51</v>
      </c>
      <c r="J37" s="36"/>
      <c r="K37" s="39">
        <f>IFERROR(I37/G37,"")</f>
        <v>0.56043956043956045</v>
      </c>
      <c r="L37" s="36"/>
      <c r="M37" s="56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44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5"/>
      <c r="AF38" s="16"/>
      <c r="AG38" s="16"/>
    </row>
    <row r="39" spans="1:33" ht="38.15" customHeight="1" x14ac:dyDescent="0.65">
      <c r="A39" s="34"/>
      <c r="B39" s="35"/>
      <c r="C39" s="80" t="s">
        <v>4</v>
      </c>
      <c r="D39" s="81"/>
      <c r="E39" s="82"/>
      <c r="F39" s="36"/>
      <c r="G39" s="37">
        <f>SUM(VVUHSD!G41,HUSD!G41,SJUSD!G41,AVUSD!G41,VVC!G41,Sheet6!G41,Sheet7!G41,Sheet8!G41,Sheet9!G41,Sheet10!G41,Sheet11!G41,Sheet12!G41,Sheet13!G41,Sheet14!G41,Sheet15!G41,Sheet16!G41,Sheet17!G41,Sheet18!G41,Sheet19!G41,Sheet20!G41)</f>
        <v>2204</v>
      </c>
      <c r="H39" s="38"/>
      <c r="I39" s="37">
        <f>SUM(VVUHSD!I41,HUSD!I41,SJUSD!I41,AVUSD!I41,VVC!I41,Sheet6!I41,Sheet7!I41,Sheet8!I41,Sheet9!I41,Sheet10!I41,Sheet11!I41,Sheet12!I41,Sheet13!I41,Sheet14!I41,Sheet15!I41,Sheet16!I41,Sheet17!I41,Sheet18!I41,Sheet19!I41,Sheet20!I41)</f>
        <v>951</v>
      </c>
      <c r="J39" s="36"/>
      <c r="K39" s="39">
        <f>IFERROR(I39/G39,"")</f>
        <v>0.43148820326678766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5</v>
      </c>
      <c r="D41" s="81"/>
      <c r="E41" s="82"/>
      <c r="F41" s="36"/>
      <c r="G41" s="37">
        <f>SUM(VVUHSD!G43,HUSD!G43,SJUSD!G43,AVUSD!G43,VVC!G43,Sheet6!G43,Sheet7!G43,Sheet8!G43,Sheet9!G43,Sheet10!G43,Sheet11!G43,Sheet12!G43,Sheet13!G43,Sheet14!G43,Sheet15!G43,Sheet16!G43,Sheet17!G43,Sheet18!G43,Sheet19!G43,Sheet20!G43)</f>
        <v>415</v>
      </c>
      <c r="H41" s="38"/>
      <c r="I41" s="37">
        <f>SUM(VVUHSD!I43,HUSD!I43,SJUSD!I43,AVUSD!I43,VVC!I43,Sheet6!I43,Sheet7!I43,Sheet8!I43,Sheet9!I43,Sheet10!I43,Sheet11!I43,Sheet12!I43,Sheet13!I43,Sheet14!I43,Sheet15!I43,Sheet16!I43,Sheet17!I43,Sheet18!I43,Sheet19!I43,Sheet20!I43)</f>
        <v>204</v>
      </c>
      <c r="J41" s="36"/>
      <c r="K41" s="39">
        <f>IFERROR(I41/G41,"")</f>
        <v>0.49156626506024098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6</v>
      </c>
      <c r="D43" s="81"/>
      <c r="E43" s="82"/>
      <c r="F43" s="36"/>
      <c r="G43" s="37">
        <f>SUM(VVUHSD!G45,HUSD!G45,SJUSD!G45,AVUSD!G45,VVC!G45,Sheet6!G45,Sheet7!G45,Sheet8!G45,Sheet9!G45,Sheet10!G45,Sheet11!G45,Sheet12!G45,Sheet13!G45,Sheet14!G45,Sheet15!G45,Sheet16!G45,Sheet17!G45,Sheet18!G45,Sheet19!G45,Sheet20!G45)</f>
        <v>90</v>
      </c>
      <c r="H43" s="38"/>
      <c r="I43" s="37">
        <f>SUM(VVUHSD!I45,HUSD!I45,SJUSD!I45,AVUSD!I45,VVC!I45,Sheet6!I45,Sheet7!I45,Sheet8!I45,Sheet9!I45,Sheet10!I45,Sheet11!I45,Sheet12!I45,Sheet13!I45,Sheet14!I45,Sheet15!I45,Sheet16!I45,Sheet17!I45,Sheet18!I45,Sheet19!I45,Sheet20!I45)</f>
        <v>28</v>
      </c>
      <c r="J43" s="36"/>
      <c r="K43" s="39">
        <f>IFERROR(I43/G43,"")</f>
        <v>0.31111111111111112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7</v>
      </c>
      <c r="D45" s="81"/>
      <c r="E45" s="82"/>
      <c r="F45" s="36"/>
      <c r="G45" s="37">
        <f>SUM(VVUHSD!G47,HUSD!G47,SJUSD!G47,AVUSD!G47,VVC!G47,Sheet6!G47,Sheet7!G47,Sheet8!G47,Sheet9!G47,Sheet10!G47,Sheet11!G47,Sheet12!G47,Sheet13!G47,Sheet14!G47,Sheet15!G47,Sheet16!G47,Sheet17!G47,Sheet18!G47,Sheet19!G47,Sheet20!G47)</f>
        <v>439</v>
      </c>
      <c r="H45" s="38"/>
      <c r="I45" s="37">
        <f>SUM(VVUHSD!I47,HUSD!I47,SJUSD!I47,AVUSD!I47,VVC!I47,Sheet6!I47,Sheet7!I47,Sheet8!I47,Sheet9!I47,Sheet10!I47,Sheet11!I47,Sheet12!I47,Sheet13!I47,Sheet14!I47,Sheet15!I47,Sheet16!I47,Sheet17!I47,Sheet18!I47,Sheet19!I47,Sheet20!I47)</f>
        <v>25</v>
      </c>
      <c r="J45" s="36"/>
      <c r="K45" s="39">
        <f>IFERROR(I45/G45,"")</f>
        <v>5.6947608200455579E-2</v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8</v>
      </c>
      <c r="D47" s="81"/>
      <c r="E47" s="82"/>
      <c r="F47" s="36"/>
      <c r="G47" s="37">
        <f>SUM(VVUHSD!G49,HUSD!G49,SJUSD!G49,AVUSD!G49,VVC!G49,Sheet6!G49,Sheet7!G49,Sheet8!G49,Sheet9!G49,Sheet10!G49,Sheet11!G49,Sheet12!G49,Sheet13!G49,Sheet14!G49,Sheet15!G49,Sheet16!G49,Sheet17!G49,Sheet18!G49,Sheet19!G49,Sheet20!G49)</f>
        <v>208</v>
      </c>
      <c r="H47" s="38"/>
      <c r="I47" s="37">
        <f>SUM(VVUHSD!I49,HUSD!I49,SJUSD!I49,AVUSD!I49,VVC!I49,Sheet6!I49,Sheet7!I49,Sheet8!I49,Sheet9!I49,Sheet10!I49,Sheet11!I49,Sheet12!I49,Sheet13!I49,Sheet14!I49,Sheet15!I49,Sheet16!I49,Sheet17!I49,Sheet18!I49,Sheet19!I49,Sheet20!I49)</f>
        <v>57</v>
      </c>
      <c r="J47" s="36"/>
      <c r="K47" s="39">
        <f>IFERROR(I47/G47,"")</f>
        <v>0.27403846153846156</v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9</v>
      </c>
      <c r="D49" s="81"/>
      <c r="E49" s="82"/>
      <c r="F49" s="36"/>
      <c r="G49" s="37">
        <f>SUM(VVUHSD!G51,HUSD!G51,SJUSD!G51,AVUSD!G51,VVC!G51,Sheet6!G51,Sheet7!G51,Sheet8!G51,Sheet9!G51,Sheet10!G51,Sheet11!G51,Sheet12!G51,Sheet13!G51,Sheet14!G51,Sheet15!G51,Sheet16!G51,Sheet17!G51,Sheet18!G51,Sheet19!G51,Sheet20!G51)</f>
        <v>0</v>
      </c>
      <c r="H49" s="38"/>
      <c r="I49" s="37">
        <f>SUM(VVUHSD!I51,HUSD!I51,SJUSD!I51,AVUSD!I51,VVC!I51,Sheet6!I51,Sheet7!I51,Sheet8!I51,Sheet9!I51,Sheet10!I51,Sheet11!I51,Sheet12!I51,Sheet13!I51,Sheet14!I51,Sheet15!I51,Sheet16!I51,Sheet17!I51,Sheet18!I51,Sheet19!I51,Sheet20!I51)</f>
        <v>0</v>
      </c>
      <c r="J49" s="36"/>
      <c r="K49" s="39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10</v>
      </c>
      <c r="D51" s="81"/>
      <c r="E51" s="82"/>
      <c r="F51" s="36"/>
      <c r="G51" s="37">
        <f>SUM(VVUHSD!G53,HUSD!G53,SJUSD!G53,AVUSD!G53,VVC!G53,Sheet6!G53,Sheet7!G53,Sheet8!G53,Sheet9!G53,Sheet10!G53,Sheet11!G53,Sheet12!G53,Sheet13!G53,Sheet14!G53,Sheet15!G53,Sheet16!G53,Sheet17!G53,Sheet18!G53,Sheet19!G53,Sheet20!G53)</f>
        <v>0</v>
      </c>
      <c r="H51" s="38"/>
      <c r="I51" s="37">
        <f>SUM(VVUHSD!I53,HUSD!I53,SJUSD!I53,AVUSD!I53,VVC!I53,Sheet6!I53,Sheet7!I53,Sheet8!I53,Sheet9!I53,Sheet10!I53,Sheet11!I53,Sheet12!I53,Sheet13!I53,Sheet14!I53,Sheet15!I53,Sheet16!I53,Sheet17!I53,Sheet18!I53,Sheet19!I53,Sheet20!I53)</f>
        <v>0</v>
      </c>
      <c r="J51" s="36"/>
      <c r="K51" s="39" t="str">
        <f>IFERROR(I51/G51,"")</f>
        <v/>
      </c>
      <c r="L51" s="36"/>
      <c r="M51" s="56"/>
      <c r="N51" s="40"/>
    </row>
    <row r="52" spans="1:33" ht="6" customHeight="1" x14ac:dyDescent="0.65">
      <c r="A52" s="17"/>
      <c r="B52" s="47"/>
      <c r="C52" s="48"/>
      <c r="D52" s="48"/>
      <c r="E52" s="48"/>
      <c r="F52" s="48"/>
      <c r="G52" s="49"/>
      <c r="H52" s="49"/>
      <c r="I52" s="49"/>
      <c r="J52" s="48"/>
      <c r="K52" s="50"/>
      <c r="L52" s="48"/>
      <c r="M52" s="50"/>
      <c r="N52" s="51"/>
    </row>
    <row r="53" spans="1:33" x14ac:dyDescent="0.65">
      <c r="A53" s="17"/>
      <c r="B53" s="17"/>
      <c r="C53" s="17"/>
      <c r="D53" s="17"/>
      <c r="E53" s="17"/>
      <c r="F53" s="16"/>
      <c r="G53" s="52"/>
      <c r="H53" s="53"/>
      <c r="I53" s="52"/>
      <c r="J53" s="16"/>
      <c r="K53" s="54"/>
      <c r="L53" s="16"/>
      <c r="M53" s="16"/>
    </row>
  </sheetData>
  <sheetProtection sheet="1" objects="1" scenarios="1"/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Victor Valley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Victor Valley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Victor Valley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Victor Valley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Victor Valley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Victor Valley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Victor Valley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Victor Valley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Victor Valley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Victor Valley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2:AG53"/>
  <sheetViews>
    <sheetView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14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14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7" t="s">
        <v>13</v>
      </c>
      <c r="C8" s="87"/>
      <c r="D8" s="15"/>
      <c r="E8" s="83" t="s">
        <v>82</v>
      </c>
      <c r="F8" s="84"/>
      <c r="G8" s="84"/>
      <c r="H8" s="84"/>
      <c r="I8" s="84"/>
      <c r="J8" s="84"/>
      <c r="K8" s="85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88" t="s">
        <v>87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73"/>
      <c r="D12" s="73"/>
      <c r="E12" s="73"/>
      <c r="F12" s="16"/>
      <c r="G12" s="74" t="s">
        <v>11</v>
      </c>
      <c r="H12" s="24"/>
      <c r="I12" s="74" t="s">
        <v>12</v>
      </c>
      <c r="J12" s="24"/>
      <c r="K12" s="70" t="s">
        <v>90</v>
      </c>
      <c r="L12" s="24"/>
      <c r="M12" s="74" t="s">
        <v>92</v>
      </c>
      <c r="N12" s="25"/>
    </row>
    <row r="13" spans="1:14" ht="15.95" customHeight="1" x14ac:dyDescent="0.65">
      <c r="A13" s="17"/>
      <c r="B13" s="23"/>
      <c r="C13" s="73"/>
      <c r="D13" s="73"/>
      <c r="E13" s="73"/>
      <c r="F13" s="16"/>
      <c r="G13" s="75"/>
      <c r="H13" s="16"/>
      <c r="I13" s="75"/>
      <c r="J13" s="16"/>
      <c r="K13" s="71"/>
      <c r="L13" s="16"/>
      <c r="M13" s="75"/>
      <c r="N13" s="25"/>
    </row>
    <row r="14" spans="1:14" ht="15.95" customHeight="1" x14ac:dyDescent="0.65">
      <c r="A14" s="26"/>
      <c r="B14" s="27"/>
      <c r="C14" s="73"/>
      <c r="D14" s="73"/>
      <c r="E14" s="73"/>
      <c r="F14" s="28"/>
      <c r="G14" s="76"/>
      <c r="H14" s="28"/>
      <c r="I14" s="76"/>
      <c r="J14" s="28"/>
      <c r="K14" s="72"/>
      <c r="L14" s="28"/>
      <c r="M14" s="76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77" t="s">
        <v>94</v>
      </c>
      <c r="D16" s="78"/>
      <c r="E16" s="79"/>
      <c r="F16" s="36"/>
      <c r="G16" s="37">
        <v>6420</v>
      </c>
      <c r="H16" s="38"/>
      <c r="I16" s="37">
        <v>6563</v>
      </c>
      <c r="J16" s="36"/>
      <c r="K16" s="39">
        <v>2.2274143302180686E-2</v>
      </c>
      <c r="L16" s="36"/>
      <c r="M16" s="56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44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5"/>
      <c r="AF17" s="16"/>
      <c r="AG17" s="16"/>
    </row>
    <row r="18" spans="1:33" ht="23.15" customHeight="1" x14ac:dyDescent="0.65">
      <c r="A18" s="34"/>
      <c r="B18" s="35"/>
      <c r="C18" s="77" t="s">
        <v>89</v>
      </c>
      <c r="D18" s="78"/>
      <c r="E18" s="79"/>
      <c r="F18" s="36"/>
      <c r="G18" s="37">
        <v>1013</v>
      </c>
      <c r="H18" s="38"/>
      <c r="I18" s="37">
        <v>1047</v>
      </c>
      <c r="J18" s="36"/>
      <c r="K18" s="39">
        <v>3.3563672260612042E-2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95</v>
      </c>
      <c r="D20" s="78"/>
      <c r="E20" s="79"/>
      <c r="F20" s="36"/>
      <c r="G20" s="37">
        <v>0</v>
      </c>
      <c r="H20" s="38"/>
      <c r="I20" s="37">
        <v>15</v>
      </c>
      <c r="J20" s="36"/>
      <c r="K20" s="39" t="s">
        <v>140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96</v>
      </c>
      <c r="D22" s="78"/>
      <c r="E22" s="79"/>
      <c r="F22" s="36"/>
      <c r="G22" s="37">
        <v>0</v>
      </c>
      <c r="H22" s="38"/>
      <c r="I22" s="37">
        <v>20</v>
      </c>
      <c r="J22" s="36"/>
      <c r="K22" s="39" t="s">
        <v>140</v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97</v>
      </c>
      <c r="D24" s="78"/>
      <c r="E24" s="79"/>
      <c r="F24" s="36"/>
      <c r="G24" s="37">
        <v>459</v>
      </c>
      <c r="H24" s="38"/>
      <c r="I24" s="37">
        <v>542</v>
      </c>
      <c r="J24" s="36"/>
      <c r="K24" s="39">
        <v>0.18082788671023964</v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98</v>
      </c>
      <c r="D26" s="78"/>
      <c r="E26" s="79"/>
      <c r="F26" s="36"/>
      <c r="G26" s="37">
        <v>6885</v>
      </c>
      <c r="H26" s="38"/>
      <c r="I26" s="37">
        <v>7022</v>
      </c>
      <c r="J26" s="36"/>
      <c r="K26" s="39">
        <v>1.989832970225127E-2</v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99</v>
      </c>
      <c r="D28" s="78"/>
      <c r="E28" s="79"/>
      <c r="F28" s="36"/>
      <c r="G28" s="37">
        <v>0</v>
      </c>
      <c r="H28" s="38"/>
      <c r="I28" s="37">
        <v>0</v>
      </c>
      <c r="J28" s="36"/>
      <c r="K28" s="39" t="s">
        <v>140</v>
      </c>
      <c r="L28" s="36"/>
      <c r="M28" s="56"/>
      <c r="N28" s="40"/>
      <c r="O28" s="46"/>
    </row>
    <row r="29" spans="1:33" ht="6" customHeight="1" x14ac:dyDescent="0.65">
      <c r="A29" s="17"/>
      <c r="B29" s="47"/>
      <c r="C29" s="48"/>
      <c r="D29" s="48"/>
      <c r="E29" s="48"/>
      <c r="F29" s="48"/>
      <c r="G29" s="49"/>
      <c r="H29" s="49"/>
      <c r="I29" s="49"/>
      <c r="J29" s="48"/>
      <c r="K29" s="50"/>
      <c r="L29" s="48"/>
      <c r="M29" s="50"/>
      <c r="N29" s="51"/>
    </row>
    <row r="30" spans="1:33" x14ac:dyDescent="0.65">
      <c r="A30" s="17"/>
      <c r="B30" s="17"/>
      <c r="C30" s="17"/>
      <c r="D30" s="17"/>
      <c r="E30" s="17"/>
      <c r="F30" s="16"/>
      <c r="G30" s="52"/>
      <c r="H30" s="53"/>
      <c r="I30" s="52"/>
      <c r="J30" s="16"/>
      <c r="K30" s="54"/>
      <c r="L30" s="16"/>
      <c r="M30" s="16"/>
    </row>
    <row r="31" spans="1:33" ht="53.15" customHeight="1" x14ac:dyDescent="0.65">
      <c r="A31" s="41"/>
      <c r="B31" s="89" t="s">
        <v>88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73"/>
      <c r="D33" s="73"/>
      <c r="E33" s="73"/>
      <c r="F33" s="16"/>
      <c r="G33" s="74" t="s">
        <v>1</v>
      </c>
      <c r="H33" s="24"/>
      <c r="I33" s="74" t="s">
        <v>2</v>
      </c>
      <c r="J33" s="24"/>
      <c r="K33" s="70" t="s">
        <v>0</v>
      </c>
      <c r="L33" s="24"/>
      <c r="M33" s="74" t="s">
        <v>92</v>
      </c>
      <c r="N33" s="25"/>
    </row>
    <row r="34" spans="1:33" ht="5.15" customHeight="1" x14ac:dyDescent="0.65">
      <c r="A34" s="17"/>
      <c r="B34" s="23"/>
      <c r="C34" s="73"/>
      <c r="D34" s="73"/>
      <c r="E34" s="73"/>
      <c r="F34" s="16"/>
      <c r="G34" s="75"/>
      <c r="H34" s="16"/>
      <c r="I34" s="75"/>
      <c r="J34" s="16"/>
      <c r="K34" s="71"/>
      <c r="L34" s="16"/>
      <c r="M34" s="75"/>
      <c r="N34" s="25"/>
    </row>
    <row r="35" spans="1:33" x14ac:dyDescent="0.65">
      <c r="A35" s="26"/>
      <c r="B35" s="27"/>
      <c r="C35" s="73"/>
      <c r="D35" s="73"/>
      <c r="E35" s="73"/>
      <c r="F35" s="28"/>
      <c r="G35" s="76"/>
      <c r="H35" s="28"/>
      <c r="I35" s="76"/>
      <c r="J35" s="28"/>
      <c r="K35" s="72"/>
      <c r="L35" s="28"/>
      <c r="M35" s="76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80" t="s">
        <v>3</v>
      </c>
      <c r="D37" s="81"/>
      <c r="E37" s="82"/>
      <c r="F37" s="36"/>
      <c r="G37" s="37">
        <v>91</v>
      </c>
      <c r="H37" s="38"/>
      <c r="I37" s="37">
        <v>51</v>
      </c>
      <c r="J37" s="36"/>
      <c r="K37" s="39">
        <v>0.56043956043956045</v>
      </c>
      <c r="L37" s="36"/>
      <c r="M37" s="56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44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5"/>
      <c r="AF38" s="16"/>
      <c r="AG38" s="16"/>
    </row>
    <row r="39" spans="1:33" ht="38.15" customHeight="1" x14ac:dyDescent="0.65">
      <c r="A39" s="34"/>
      <c r="B39" s="35"/>
      <c r="C39" s="80" t="s">
        <v>4</v>
      </c>
      <c r="D39" s="81"/>
      <c r="E39" s="82"/>
      <c r="F39" s="36"/>
      <c r="G39" s="37">
        <v>2204</v>
      </c>
      <c r="H39" s="38"/>
      <c r="I39" s="37">
        <v>951</v>
      </c>
      <c r="J39" s="36"/>
      <c r="K39" s="39">
        <v>0.43148820326678766</v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5</v>
      </c>
      <c r="D41" s="81"/>
      <c r="E41" s="82"/>
      <c r="F41" s="36"/>
      <c r="G41" s="37">
        <v>415</v>
      </c>
      <c r="H41" s="38"/>
      <c r="I41" s="37">
        <v>204</v>
      </c>
      <c r="J41" s="36"/>
      <c r="K41" s="39">
        <v>0.49156626506024098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6</v>
      </c>
      <c r="D43" s="81"/>
      <c r="E43" s="82"/>
      <c r="F43" s="36"/>
      <c r="G43" s="37">
        <v>90</v>
      </c>
      <c r="H43" s="38"/>
      <c r="I43" s="37">
        <v>28</v>
      </c>
      <c r="J43" s="36"/>
      <c r="K43" s="39">
        <v>0.31111111111111112</v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7</v>
      </c>
      <c r="D45" s="81"/>
      <c r="E45" s="82"/>
      <c r="F45" s="36"/>
      <c r="G45" s="37">
        <v>439</v>
      </c>
      <c r="H45" s="38"/>
      <c r="I45" s="37">
        <v>25</v>
      </c>
      <c r="J45" s="36"/>
      <c r="K45" s="39">
        <v>5.6947608200455579E-2</v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8</v>
      </c>
      <c r="D47" s="81"/>
      <c r="E47" s="82"/>
      <c r="F47" s="36"/>
      <c r="G47" s="37">
        <v>208</v>
      </c>
      <c r="H47" s="38"/>
      <c r="I47" s="37">
        <v>57</v>
      </c>
      <c r="J47" s="36"/>
      <c r="K47" s="39">
        <v>0.27403846153846156</v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9</v>
      </c>
      <c r="D49" s="81"/>
      <c r="E49" s="82"/>
      <c r="F49" s="36"/>
      <c r="G49" s="37">
        <v>0</v>
      </c>
      <c r="H49" s="38"/>
      <c r="I49" s="37">
        <v>0</v>
      </c>
      <c r="J49" s="36"/>
      <c r="K49" s="39" t="s">
        <v>140</v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10</v>
      </c>
      <c r="D51" s="81"/>
      <c r="E51" s="82"/>
      <c r="F51" s="36"/>
      <c r="G51" s="37">
        <v>0</v>
      </c>
      <c r="H51" s="38"/>
      <c r="I51" s="37">
        <v>0</v>
      </c>
      <c r="J51" s="36"/>
      <c r="K51" s="39" t="s">
        <v>140</v>
      </c>
      <c r="L51" s="36"/>
      <c r="M51" s="56"/>
      <c r="N51" s="40"/>
    </row>
    <row r="52" spans="1:33" ht="6" customHeight="1" x14ac:dyDescent="0.65">
      <c r="A52" s="17"/>
      <c r="B52" s="47"/>
      <c r="C52" s="48"/>
      <c r="D52" s="48"/>
      <c r="E52" s="48"/>
      <c r="F52" s="48"/>
      <c r="G52" s="49"/>
      <c r="H52" s="49"/>
      <c r="I52" s="49"/>
      <c r="J52" s="48"/>
      <c r="K52" s="50"/>
      <c r="L52" s="48"/>
      <c r="M52" s="50"/>
      <c r="N52" s="51"/>
    </row>
    <row r="53" spans="1:33" x14ac:dyDescent="0.65">
      <c r="A53" s="17"/>
      <c r="B53" s="17"/>
      <c r="C53" s="17"/>
      <c r="D53" s="17"/>
      <c r="E53" s="17"/>
      <c r="F53" s="16"/>
      <c r="G53" s="52"/>
      <c r="H53" s="53"/>
      <c r="I53" s="52"/>
      <c r="J53" s="16"/>
      <c r="K53" s="54"/>
      <c r="L53" s="16"/>
      <c r="M53" s="16"/>
    </row>
  </sheetData>
  <mergeCells count="31">
    <mergeCell ref="C26:E26"/>
    <mergeCell ref="E2:K4"/>
    <mergeCell ref="B6:L6"/>
    <mergeCell ref="B8:C8"/>
    <mergeCell ref="E8:K8"/>
    <mergeCell ref="B10:N10"/>
    <mergeCell ref="C12:E14"/>
    <mergeCell ref="G12:G14"/>
    <mergeCell ref="I12:I14"/>
    <mergeCell ref="K12:K14"/>
    <mergeCell ref="M12:M14"/>
    <mergeCell ref="C16:E16"/>
    <mergeCell ref="C18:E18"/>
    <mergeCell ref="C20:E20"/>
    <mergeCell ref="C22:E22"/>
    <mergeCell ref="C24:E24"/>
    <mergeCell ref="C28:E28"/>
    <mergeCell ref="B31:N31"/>
    <mergeCell ref="C33:E35"/>
    <mergeCell ref="G33:G35"/>
    <mergeCell ref="I33:I35"/>
    <mergeCell ref="K33:K35"/>
    <mergeCell ref="M33:M35"/>
    <mergeCell ref="C49:E49"/>
    <mergeCell ref="C51:E51"/>
    <mergeCell ref="C37:E37"/>
    <mergeCell ref="C39:E39"/>
    <mergeCell ref="C41:E41"/>
    <mergeCell ref="C43:E43"/>
    <mergeCell ref="C45:E45"/>
    <mergeCell ref="C47:E47"/>
  </mergeCells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Victor Valley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Victor Valley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Victor Valley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Victor Valley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topLeftCell="B40" workbookViewId="0">
      <selection activeCell="M53" sqref="M53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Victor Valley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133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188</v>
      </c>
      <c r="H18" s="63"/>
      <c r="I18" s="67">
        <v>225</v>
      </c>
      <c r="J18" s="36"/>
      <c r="K18" s="64">
        <f>IFERROR((I18-G18)/G18,"")</f>
        <v>0.19680851063829788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10</v>
      </c>
      <c r="H20" s="63"/>
      <c r="I20" s="67">
        <v>25</v>
      </c>
      <c r="J20" s="36"/>
      <c r="K20" s="64">
        <f>IFERROR((I20-G20)/G20,"")</f>
        <v>1.5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>
        <v>0</v>
      </c>
      <c r="H22" s="63"/>
      <c r="I22" s="67">
        <v>15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>
        <v>0</v>
      </c>
      <c r="H26" s="63"/>
      <c r="I26" s="67">
        <v>25</v>
      </c>
      <c r="J26" s="36"/>
      <c r="K26" s="64" t="str">
        <f>IFERROR((I26-G26)/G26,"")</f>
        <v/>
      </c>
      <c r="L26" s="36"/>
      <c r="M26" s="56" t="s">
        <v>129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0</v>
      </c>
      <c r="H28" s="63"/>
      <c r="I28" s="67">
        <v>0</v>
      </c>
      <c r="J28" s="36"/>
      <c r="K28" s="64" t="str">
        <f>IFERROR((I28-G28)/G28,"")</f>
        <v/>
      </c>
      <c r="L28" s="36"/>
      <c r="M28" s="56" t="s">
        <v>130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>
        <v>0</v>
      </c>
      <c r="H39" s="63"/>
      <c r="I39" s="67">
        <v>0</v>
      </c>
      <c r="J39" s="36"/>
      <c r="K39" s="64" t="str">
        <f>IFERROR(I39/G39,"")</f>
        <v/>
      </c>
      <c r="L39" s="36"/>
      <c r="M39" s="56" t="s">
        <v>124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>
        <v>225</v>
      </c>
      <c r="H41" s="63"/>
      <c r="I41" s="67">
        <v>124</v>
      </c>
      <c r="J41" s="36"/>
      <c r="K41" s="64">
        <f>IFERROR(I41/G41,"")</f>
        <v>0.55111111111111111</v>
      </c>
      <c r="L41" s="36"/>
      <c r="M41" s="56" t="s">
        <v>128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225</v>
      </c>
      <c r="H43" s="63"/>
      <c r="I43" s="67">
        <v>110</v>
      </c>
      <c r="J43" s="36"/>
      <c r="K43" s="64">
        <f>IFERROR(I43/G43,"")</f>
        <v>0.48888888888888887</v>
      </c>
      <c r="L43" s="36"/>
      <c r="M43" s="56" t="s">
        <v>106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>
        <v>40</v>
      </c>
      <c r="H45" s="63"/>
      <c r="I45" s="67">
        <v>10</v>
      </c>
      <c r="J45" s="36"/>
      <c r="K45" s="64">
        <f>IFERROR(I45/G45,"")</f>
        <v>0.25</v>
      </c>
      <c r="L45" s="36"/>
      <c r="M45" s="56" t="s">
        <v>131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 t="s">
        <v>123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>
        <v>0</v>
      </c>
      <c r="H49" s="63"/>
      <c r="I49" s="67">
        <v>0</v>
      </c>
      <c r="J49" s="36"/>
      <c r="K49" s="64" t="str">
        <f>IFERROR(I49/G49,"")</f>
        <v/>
      </c>
      <c r="L49" s="36"/>
      <c r="M49" s="56" t="s">
        <v>131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>
        <v>0</v>
      </c>
      <c r="H51" s="63"/>
      <c r="I51" s="67">
        <v>0</v>
      </c>
      <c r="J51" s="36"/>
      <c r="K51" s="64" t="str">
        <f>IFERROR(I51/G51,"")</f>
        <v/>
      </c>
      <c r="L51" s="36"/>
      <c r="M51" s="56" t="s">
        <v>132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 t="s">
        <v>132</v>
      </c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electLockedCells="1" selectUnlockedCell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topLeftCell="A37" workbookViewId="0">
      <selection activeCell="M47" sqref="M47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Victor Valley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101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984</v>
      </c>
      <c r="H18" s="63"/>
      <c r="I18" s="67">
        <v>1030</v>
      </c>
      <c r="J18" s="36"/>
      <c r="K18" s="64">
        <f>IFERROR((I18-G18)/G18,"")</f>
        <v>4.6747967479674794E-2</v>
      </c>
      <c r="L18" s="36"/>
      <c r="M18" s="56" t="s">
        <v>109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181</v>
      </c>
      <c r="H20" s="63"/>
      <c r="I20" s="67">
        <v>190</v>
      </c>
      <c r="J20" s="36"/>
      <c r="K20" s="64">
        <f>IFERROR((I20-G20)/G20,"")</f>
        <v>4.9723756906077346E-2</v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>
        <v>0</v>
      </c>
      <c r="H26" s="63"/>
      <c r="I26" s="67">
        <v>15</v>
      </c>
      <c r="J26" s="36"/>
      <c r="K26" s="64" t="str">
        <f>IFERROR((I26-G26)/G26,"")</f>
        <v/>
      </c>
      <c r="L26" s="36"/>
      <c r="M26" s="56" t="s">
        <v>110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0</v>
      </c>
      <c r="H28" s="63"/>
      <c r="I28" s="67">
        <v>22</v>
      </c>
      <c r="J28" s="36"/>
      <c r="K28" s="64" t="str">
        <f>IFERROR((I28-G28)/G28,"")</f>
        <v/>
      </c>
      <c r="L28" s="36"/>
      <c r="M28" s="56" t="s">
        <v>100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>
        <v>70</v>
      </c>
      <c r="H39" s="63"/>
      <c r="I39" s="67">
        <v>49</v>
      </c>
      <c r="J39" s="36"/>
      <c r="K39" s="64">
        <f>IFERROR(I39/G39,"")</f>
        <v>0.7</v>
      </c>
      <c r="L39" s="36"/>
      <c r="M39" s="56" t="s">
        <v>105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>
        <v>1030</v>
      </c>
      <c r="H41" s="63"/>
      <c r="I41" s="67">
        <v>721</v>
      </c>
      <c r="J41" s="36"/>
      <c r="K41" s="64">
        <f>IFERROR(I41/G41,"")</f>
        <v>0.7</v>
      </c>
      <c r="L41" s="36"/>
      <c r="M41" s="56" t="s">
        <v>105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70</v>
      </c>
      <c r="H43" s="63"/>
      <c r="I43" s="67">
        <v>49</v>
      </c>
      <c r="J43" s="36"/>
      <c r="K43" s="64">
        <f>IFERROR(I43/G43,"")</f>
        <v>0.7</v>
      </c>
      <c r="L43" s="36"/>
      <c r="M43" s="56" t="s">
        <v>106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>
        <v>15</v>
      </c>
      <c r="H45" s="63"/>
      <c r="I45" s="67">
        <v>5</v>
      </c>
      <c r="J45" s="36"/>
      <c r="K45" s="64">
        <f>IFERROR(I45/G45,"")</f>
        <v>0.33333333333333331</v>
      </c>
      <c r="L45" s="36"/>
      <c r="M45" s="56" t="s">
        <v>107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 t="s">
        <v>131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>
        <v>0</v>
      </c>
      <c r="H49" s="63"/>
      <c r="I49" s="67">
        <v>0</v>
      </c>
      <c r="J49" s="36"/>
      <c r="K49" s="64" t="str">
        <f>IFERROR(I49/G49,"")</f>
        <v/>
      </c>
      <c r="L49" s="36"/>
      <c r="M49" s="56" t="s">
        <v>108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>
        <v>0</v>
      </c>
      <c r="H51" s="63"/>
      <c r="I51" s="67">
        <v>0</v>
      </c>
      <c r="J51" s="36"/>
      <c r="K51" s="64" t="str">
        <f>IFERROR(I51/G51,"")</f>
        <v/>
      </c>
      <c r="L51" s="36"/>
      <c r="M51" s="56" t="s">
        <v>132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 t="s">
        <v>132</v>
      </c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zoomScaleNormal="100" workbookViewId="0">
      <selection activeCell="M18" sqref="M1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Victor Valley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102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0</v>
      </c>
      <c r="H18" s="63"/>
      <c r="I18" s="67">
        <v>30</v>
      </c>
      <c r="J18" s="36"/>
      <c r="K18" s="64" t="str">
        <f>IFERROR((I18-G18)/G18,"")</f>
        <v/>
      </c>
      <c r="L18" s="36"/>
      <c r="M18" s="56" t="s">
        <v>117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0</v>
      </c>
      <c r="H20" s="63"/>
      <c r="I20" s="67">
        <v>60</v>
      </c>
      <c r="J20" s="36"/>
      <c r="K20" s="64" t="str">
        <f>IFERROR((I20-G20)/G20,"")</f>
        <v/>
      </c>
      <c r="L20" s="36"/>
      <c r="M20" s="56" t="s">
        <v>118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>
        <v>0</v>
      </c>
      <c r="H24" s="63"/>
      <c r="I24" s="67">
        <v>20</v>
      </c>
      <c r="J24" s="36"/>
      <c r="K24" s="64" t="str">
        <f>IFERROR((I24-G24)/G24,"")</f>
        <v/>
      </c>
      <c r="L24" s="36"/>
      <c r="M24" s="56" t="s">
        <v>119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>
        <v>0</v>
      </c>
      <c r="H26" s="63"/>
      <c r="I26" s="67">
        <v>0</v>
      </c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0</v>
      </c>
      <c r="H28" s="63"/>
      <c r="I28" s="67">
        <v>0</v>
      </c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>
        <v>0</v>
      </c>
      <c r="H39" s="63"/>
      <c r="I39" s="67">
        <v>0</v>
      </c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>
        <v>110</v>
      </c>
      <c r="H41" s="63"/>
      <c r="I41" s="67">
        <v>50</v>
      </c>
      <c r="J41" s="36"/>
      <c r="K41" s="64">
        <f>IFERROR(I41/G41,"")</f>
        <v>0.45454545454545453</v>
      </c>
      <c r="L41" s="36"/>
      <c r="M41" s="56" t="s">
        <v>120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20</v>
      </c>
      <c r="H43" s="63"/>
      <c r="I43" s="67">
        <v>5</v>
      </c>
      <c r="J43" s="36"/>
      <c r="K43" s="64">
        <f>IFERROR(I43/G43,"")</f>
        <v>0.25</v>
      </c>
      <c r="L43" s="36"/>
      <c r="M43" s="56" t="s">
        <v>121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>
        <v>5</v>
      </c>
      <c r="H45" s="63"/>
      <c r="I45" s="67">
        <v>3</v>
      </c>
      <c r="J45" s="36"/>
      <c r="K45" s="64">
        <f>IFERROR(I45/G45,"")</f>
        <v>0.6</v>
      </c>
      <c r="L45" s="36"/>
      <c r="M45" s="56" t="s">
        <v>122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>
        <v>0</v>
      </c>
      <c r="H49" s="63"/>
      <c r="I49" s="67">
        <v>0</v>
      </c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>
        <v>0</v>
      </c>
      <c r="H51" s="63"/>
      <c r="I51" s="67">
        <v>0</v>
      </c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A10" workbookViewId="0">
      <selection activeCell="M28" sqref="M2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Victor Valley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103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200</v>
      </c>
      <c r="H18" s="63"/>
      <c r="I18" s="67">
        <v>230</v>
      </c>
      <c r="J18" s="36"/>
      <c r="K18" s="64">
        <f>IFERROR((I18-G18)/G18,"")</f>
        <v>0.15</v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250</v>
      </c>
      <c r="H20" s="63"/>
      <c r="I20" s="67">
        <v>200</v>
      </c>
      <c r="J20" s="36"/>
      <c r="K20" s="64">
        <f>IFERROR((I20-G20)/G20,"")</f>
        <v>-0.2</v>
      </c>
      <c r="L20" s="36"/>
      <c r="M20" s="56" t="s">
        <v>135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>
        <v>0</v>
      </c>
      <c r="H26" s="63"/>
      <c r="I26" s="67">
        <v>17</v>
      </c>
      <c r="J26" s="36"/>
      <c r="K26" s="64" t="str">
        <f>IFERROR((I26-G26)/G26,"")</f>
        <v/>
      </c>
      <c r="L26" s="36"/>
      <c r="M26" s="56" t="s">
        <v>127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0</v>
      </c>
      <c r="H28" s="63"/>
      <c r="I28" s="67">
        <v>15</v>
      </c>
      <c r="J28" s="36"/>
      <c r="K28" s="64" t="str">
        <f>IFERROR((I28-G28)/G28,"")</f>
        <v/>
      </c>
      <c r="L28" s="36"/>
      <c r="M28" s="56" t="s">
        <v>130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>
        <v>21</v>
      </c>
      <c r="H39" s="63"/>
      <c r="I39" s="67">
        <v>2</v>
      </c>
      <c r="J39" s="36"/>
      <c r="K39" s="64">
        <f>IFERROR(I39/G39,"")</f>
        <v>9.5238095238095233E-2</v>
      </c>
      <c r="L39" s="36"/>
      <c r="M39" s="56" t="s">
        <v>125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>
        <v>110</v>
      </c>
      <c r="H41" s="63"/>
      <c r="I41" s="67">
        <v>56</v>
      </c>
      <c r="J41" s="36"/>
      <c r="K41" s="64">
        <f>IFERROR(I41/G41,"")</f>
        <v>0.50909090909090904</v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100</v>
      </c>
      <c r="H43" s="63"/>
      <c r="I43" s="67">
        <v>40</v>
      </c>
      <c r="J43" s="36"/>
      <c r="K43" s="64">
        <f>IFERROR(I43/G43,"")</f>
        <v>0.4</v>
      </c>
      <c r="L43" s="36"/>
      <c r="M43" s="56" t="s">
        <v>134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>
        <v>30</v>
      </c>
      <c r="H45" s="63"/>
      <c r="I45" s="67">
        <v>10</v>
      </c>
      <c r="J45" s="36"/>
      <c r="K45" s="64">
        <f>IFERROR(I45/G45,"")</f>
        <v>0.33333333333333331</v>
      </c>
      <c r="L45" s="36"/>
      <c r="M45" s="56" t="s">
        <v>131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>
        <v>0</v>
      </c>
      <c r="H47" s="63"/>
      <c r="I47" s="67">
        <v>0</v>
      </c>
      <c r="J47" s="36"/>
      <c r="K47" s="64" t="str">
        <f>IFERROR(I47/G47,"")</f>
        <v/>
      </c>
      <c r="L47" s="36"/>
      <c r="M47" s="56" t="s">
        <v>131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>
        <v>0</v>
      </c>
      <c r="H49" s="63"/>
      <c r="I49" s="67">
        <v>0</v>
      </c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>
        <v>0</v>
      </c>
      <c r="H51" s="63"/>
      <c r="I51" s="67">
        <v>0</v>
      </c>
      <c r="J51" s="36"/>
      <c r="K51" s="64" t="str">
        <f>IFERROR(I51/G51,"")</f>
        <v/>
      </c>
      <c r="L51" s="36"/>
      <c r="M51" s="56" t="s">
        <v>132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 t="s">
        <v>132</v>
      </c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topLeftCell="A13" workbookViewId="0">
      <selection activeCell="M28" sqref="M28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Victor Valley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 t="s">
        <v>104</v>
      </c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>
        <v>5048</v>
      </c>
      <c r="H18" s="63"/>
      <c r="I18" s="67">
        <v>5048</v>
      </c>
      <c r="J18" s="36"/>
      <c r="K18" s="64">
        <f>IFERROR((I18-G18)/G18,"")</f>
        <v>0</v>
      </c>
      <c r="L18" s="36"/>
      <c r="M18" s="56" t="s">
        <v>116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>
        <v>572</v>
      </c>
      <c r="H20" s="63"/>
      <c r="I20" s="67">
        <v>572</v>
      </c>
      <c r="J20" s="36"/>
      <c r="K20" s="64">
        <f>IFERROR((I20-G20)/G20,"")</f>
        <v>0</v>
      </c>
      <c r="L20" s="36"/>
      <c r="M20" s="56" t="s">
        <v>112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>
        <v>0</v>
      </c>
      <c r="H22" s="63"/>
      <c r="I22" s="67">
        <v>0</v>
      </c>
      <c r="J22" s="36"/>
      <c r="K22" s="64" t="str">
        <f>IFERROR((I22-G22)/G22,"")</f>
        <v/>
      </c>
      <c r="L22" s="36"/>
      <c r="M22" s="56" t="s">
        <v>111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>
        <v>0</v>
      </c>
      <c r="H24" s="63"/>
      <c r="I24" s="67">
        <v>0</v>
      </c>
      <c r="J24" s="36"/>
      <c r="K24" s="64" t="str">
        <f>IFERROR((I24-G24)/G24,"")</f>
        <v/>
      </c>
      <c r="L24" s="36"/>
      <c r="M24" s="56" t="s">
        <v>111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>
        <v>459</v>
      </c>
      <c r="H26" s="63"/>
      <c r="I26" s="67">
        <v>485</v>
      </c>
      <c r="J26" s="36"/>
      <c r="K26" s="64">
        <f>IFERROR((I26-G26)/G26,"")</f>
        <v>5.6644880174291937E-2</v>
      </c>
      <c r="L26" s="36"/>
      <c r="M26" s="56" t="s">
        <v>139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>
        <v>6885</v>
      </c>
      <c r="H28" s="63"/>
      <c r="I28" s="67">
        <v>6985</v>
      </c>
      <c r="J28" s="36"/>
      <c r="K28" s="64">
        <f>IFERROR((I28-G28)/G28,"")</f>
        <v>1.4524328249818447E-2</v>
      </c>
      <c r="L28" s="36"/>
      <c r="M28" s="56" t="s">
        <v>139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>
        <v>0</v>
      </c>
      <c r="H30" s="63"/>
      <c r="I30" s="67">
        <v>0</v>
      </c>
      <c r="J30" s="36"/>
      <c r="K30" s="64" t="str">
        <f>IFERROR((I30-G30)/G30,"")</f>
        <v/>
      </c>
      <c r="L30" s="36"/>
      <c r="M30" s="56" t="s">
        <v>111</v>
      </c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>
        <v>0</v>
      </c>
      <c r="H39" s="63"/>
      <c r="I39" s="67">
        <v>0</v>
      </c>
      <c r="J39" s="36"/>
      <c r="K39" s="64" t="str">
        <f>IFERROR(I39/G39,"")</f>
        <v/>
      </c>
      <c r="L39" s="36"/>
      <c r="M39" s="56" t="s">
        <v>113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>
        <v>729</v>
      </c>
      <c r="H41" s="63"/>
      <c r="I41" s="67">
        <v>0</v>
      </c>
      <c r="J41" s="36"/>
      <c r="K41" s="64">
        <f>IFERROR(I41/G41,"")</f>
        <v>0</v>
      </c>
      <c r="L41" s="36"/>
      <c r="M41" s="56" t="s">
        <v>136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>
        <v>0</v>
      </c>
      <c r="H43" s="63"/>
      <c r="I43" s="67">
        <v>0</v>
      </c>
      <c r="J43" s="36"/>
      <c r="K43" s="64" t="str">
        <f>IFERROR(I43/G43,"")</f>
        <v/>
      </c>
      <c r="L43" s="36"/>
      <c r="M43" s="56" t="s">
        <v>114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>
        <v>0</v>
      </c>
      <c r="H45" s="63"/>
      <c r="I45" s="67" t="s">
        <v>115</v>
      </c>
      <c r="J45" s="36"/>
      <c r="K45" s="64" t="str">
        <f>IFERROR(I45/G45,"")</f>
        <v/>
      </c>
      <c r="L45" s="36"/>
      <c r="M45" s="56" t="s">
        <v>137</v>
      </c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>
        <v>439</v>
      </c>
      <c r="H47" s="63"/>
      <c r="I47" s="67">
        <v>25</v>
      </c>
      <c r="J47" s="36"/>
      <c r="K47" s="64">
        <f>IFERROR(I47/G47,"")</f>
        <v>5.6947608200455579E-2</v>
      </c>
      <c r="L47" s="36"/>
      <c r="M47" s="56" t="s">
        <v>138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>
        <v>208</v>
      </c>
      <c r="H49" s="63"/>
      <c r="I49" s="67">
        <v>57</v>
      </c>
      <c r="J49" s="36"/>
      <c r="K49" s="64">
        <f>IFERROR(I49/G49,"")</f>
        <v>0.27403846153846156</v>
      </c>
      <c r="L49" s="36"/>
      <c r="M49" s="56" t="s">
        <v>126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>
        <v>0</v>
      </c>
      <c r="H51" s="63"/>
      <c r="I51" s="67">
        <v>0</v>
      </c>
      <c r="J51" s="36"/>
      <c r="K51" s="64" t="str">
        <f>IFERROR(I51/G51,"")</f>
        <v/>
      </c>
      <c r="L51" s="36"/>
      <c r="M51" s="56" t="s">
        <v>138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>
        <v>0</v>
      </c>
      <c r="H53" s="63"/>
      <c r="I53" s="67">
        <v>0</v>
      </c>
      <c r="J53" s="36"/>
      <c r="K53" s="64" t="str">
        <f>IFERROR(I53/G53,"")</f>
        <v/>
      </c>
      <c r="L53" s="36"/>
      <c r="M53" s="56" t="s">
        <v>138</v>
      </c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workbookViewId="0">
      <selection activeCell="B31" sqref="B31:N3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5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69" t="s">
        <v>91</v>
      </c>
      <c r="F2" s="69"/>
      <c r="G2" s="69"/>
      <c r="H2" s="69"/>
      <c r="I2" s="69"/>
      <c r="J2" s="69"/>
      <c r="K2" s="69"/>
    </row>
    <row r="3" spans="1:37" ht="15.5" x14ac:dyDescent="0.65">
      <c r="C3" s="8"/>
      <c r="D3" s="8"/>
      <c r="E3" s="69"/>
      <c r="F3" s="69"/>
      <c r="G3" s="69"/>
      <c r="H3" s="69"/>
      <c r="I3" s="69"/>
      <c r="J3" s="69"/>
      <c r="K3" s="69"/>
    </row>
    <row r="4" spans="1:37" ht="15.5" x14ac:dyDescent="0.65">
      <c r="C4" s="8"/>
      <c r="D4" s="8"/>
      <c r="E4" s="69"/>
      <c r="F4" s="69"/>
      <c r="G4" s="69"/>
      <c r="H4" s="69"/>
      <c r="I4" s="69"/>
      <c r="J4" s="69"/>
      <c r="K4" s="69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7"/>
      <c r="O7" s="57"/>
      <c r="P7" s="57"/>
    </row>
    <row r="8" spans="1:37" s="16" customFormat="1" ht="30" customHeight="1" x14ac:dyDescent="0.65">
      <c r="A8" s="41"/>
      <c r="B8" s="99" t="s">
        <v>93</v>
      </c>
      <c r="C8" s="99"/>
      <c r="E8" s="96" t="str">
        <f>Summary!E8</f>
        <v>Victor Valley</v>
      </c>
      <c r="F8" s="97"/>
      <c r="G8" s="97"/>
      <c r="H8" s="97"/>
      <c r="I8" s="97"/>
      <c r="J8" s="97"/>
      <c r="K8" s="98"/>
      <c r="L8" s="58"/>
      <c r="M8" s="58"/>
      <c r="N8" s="58"/>
      <c r="O8" s="58"/>
      <c r="P8" s="59"/>
      <c r="Q8" s="36"/>
      <c r="R8" s="59"/>
      <c r="S8" s="59"/>
      <c r="T8" s="59"/>
      <c r="U8" s="17"/>
      <c r="V8" s="17"/>
      <c r="W8" s="17"/>
      <c r="X8" s="17"/>
      <c r="Y8" s="17"/>
      <c r="Z8" s="17"/>
      <c r="AA8" s="17"/>
      <c r="AB8" s="17"/>
      <c r="AC8" s="17"/>
      <c r="AD8" s="60"/>
      <c r="AE8" s="60"/>
      <c r="AF8" s="60"/>
      <c r="AG8" s="60"/>
      <c r="AH8" s="60"/>
      <c r="AI8" s="61"/>
      <c r="AJ8" s="60"/>
      <c r="AK8" s="60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7"/>
      <c r="O9" s="57"/>
      <c r="P9" s="57"/>
    </row>
    <row r="10" spans="1:37" ht="27.95" customHeight="1" x14ac:dyDescent="0.65">
      <c r="B10" s="87" t="s">
        <v>15</v>
      </c>
      <c r="C10" s="87"/>
      <c r="D10" s="15"/>
      <c r="E10" s="83"/>
      <c r="F10" s="84"/>
      <c r="G10" s="84"/>
      <c r="H10" s="84"/>
      <c r="I10" s="84"/>
      <c r="J10" s="84"/>
      <c r="K10" s="85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88" t="s">
        <v>87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37" ht="8.15" customHeight="1" x14ac:dyDescent="0.65">
      <c r="A13" s="17"/>
      <c r="B13" s="18"/>
      <c r="C13" s="19"/>
      <c r="D13" s="19"/>
      <c r="E13" s="19"/>
      <c r="F13" s="19"/>
      <c r="G13" s="62"/>
      <c r="H13" s="19"/>
      <c r="I13" s="62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3"/>
      <c r="D14" s="73"/>
      <c r="E14" s="73"/>
      <c r="F14" s="16"/>
      <c r="G14" s="90" t="s">
        <v>11</v>
      </c>
      <c r="H14" s="24"/>
      <c r="I14" s="90" t="s">
        <v>12</v>
      </c>
      <c r="J14" s="24"/>
      <c r="K14" s="93" t="s">
        <v>90</v>
      </c>
      <c r="L14" s="24"/>
      <c r="M14" s="90" t="s">
        <v>92</v>
      </c>
      <c r="N14" s="25"/>
    </row>
    <row r="15" spans="1:37" ht="15.95" customHeight="1" x14ac:dyDescent="0.65">
      <c r="A15" s="17"/>
      <c r="B15" s="23"/>
      <c r="C15" s="73"/>
      <c r="D15" s="73"/>
      <c r="E15" s="73"/>
      <c r="F15" s="16"/>
      <c r="G15" s="91"/>
      <c r="H15" s="16"/>
      <c r="I15" s="91"/>
      <c r="J15" s="16"/>
      <c r="K15" s="94"/>
      <c r="L15" s="16"/>
      <c r="M15" s="91"/>
      <c r="N15" s="25"/>
    </row>
    <row r="16" spans="1:37" ht="15.95" customHeight="1" x14ac:dyDescent="0.65">
      <c r="A16" s="26"/>
      <c r="B16" s="27"/>
      <c r="C16" s="73"/>
      <c r="D16" s="73"/>
      <c r="E16" s="73"/>
      <c r="F16" s="28"/>
      <c r="G16" s="92"/>
      <c r="H16" s="28"/>
      <c r="I16" s="92"/>
      <c r="J16" s="28"/>
      <c r="K16" s="95"/>
      <c r="L16" s="28"/>
      <c r="M16" s="92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7" t="s">
        <v>94</v>
      </c>
      <c r="D18" s="78"/>
      <c r="E18" s="79"/>
      <c r="F18" s="36"/>
      <c r="G18" s="67"/>
      <c r="H18" s="63"/>
      <c r="I18" s="67"/>
      <c r="J18" s="36"/>
      <c r="K18" s="64" t="str">
        <f>IFERROR((I18-G18)/G18,"")</f>
        <v/>
      </c>
      <c r="L18" s="36"/>
      <c r="M18" s="56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5"/>
      <c r="H19" s="65"/>
      <c r="I19" s="66"/>
      <c r="J19" s="28"/>
      <c r="L19" s="28"/>
      <c r="M19" s="44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5"/>
      <c r="AF19" s="16"/>
      <c r="AG19" s="16"/>
    </row>
    <row r="20" spans="1:33" ht="23.15" customHeight="1" x14ac:dyDescent="0.65">
      <c r="A20" s="34"/>
      <c r="B20" s="35"/>
      <c r="C20" s="77" t="s">
        <v>89</v>
      </c>
      <c r="D20" s="78"/>
      <c r="E20" s="79"/>
      <c r="F20" s="36"/>
      <c r="G20" s="67"/>
      <c r="H20" s="63"/>
      <c r="I20" s="67"/>
      <c r="J20" s="36"/>
      <c r="K20" s="64" t="str">
        <f>IFERROR((I20-G20)/G20,"")</f>
        <v/>
      </c>
      <c r="L20" s="36"/>
      <c r="M20" s="56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5"/>
      <c r="H21" s="65"/>
      <c r="I21" s="66"/>
      <c r="J21" s="28"/>
      <c r="L21" s="28"/>
      <c r="M21" s="44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5"/>
      <c r="AF21" s="16"/>
      <c r="AG21" s="16"/>
    </row>
    <row r="22" spans="1:33" ht="23.15" customHeight="1" x14ac:dyDescent="0.65">
      <c r="A22" s="34"/>
      <c r="B22" s="35"/>
      <c r="C22" s="77" t="s">
        <v>95</v>
      </c>
      <c r="D22" s="78"/>
      <c r="E22" s="79"/>
      <c r="F22" s="36"/>
      <c r="G22" s="67"/>
      <c r="H22" s="63"/>
      <c r="I22" s="67"/>
      <c r="J22" s="36"/>
      <c r="K22" s="64" t="str">
        <f>IFERROR((I22-G22)/G22,"")</f>
        <v/>
      </c>
      <c r="L22" s="36"/>
      <c r="M22" s="56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5"/>
      <c r="H23" s="65"/>
      <c r="I23" s="66"/>
      <c r="J23" s="28"/>
      <c r="L23" s="28"/>
      <c r="M23" s="44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5"/>
      <c r="AF23" s="16"/>
      <c r="AG23" s="16"/>
    </row>
    <row r="24" spans="1:33" ht="23.15" customHeight="1" x14ac:dyDescent="0.65">
      <c r="A24" s="34"/>
      <c r="B24" s="35"/>
      <c r="C24" s="77" t="s">
        <v>96</v>
      </c>
      <c r="D24" s="78"/>
      <c r="E24" s="79"/>
      <c r="F24" s="36"/>
      <c r="G24" s="67"/>
      <c r="H24" s="63"/>
      <c r="I24" s="67"/>
      <c r="J24" s="36"/>
      <c r="K24" s="64" t="str">
        <f>IFERROR((I24-G24)/G24,"")</f>
        <v/>
      </c>
      <c r="L24" s="36"/>
      <c r="M24" s="56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5"/>
      <c r="H25" s="65"/>
      <c r="I25" s="66"/>
      <c r="J25" s="28"/>
      <c r="L25" s="28"/>
      <c r="M25" s="44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5"/>
      <c r="AF25" s="16"/>
      <c r="AG25" s="16"/>
    </row>
    <row r="26" spans="1:33" ht="23.15" customHeight="1" x14ac:dyDescent="0.65">
      <c r="A26" s="34"/>
      <c r="B26" s="35"/>
      <c r="C26" s="77" t="s">
        <v>97</v>
      </c>
      <c r="D26" s="78"/>
      <c r="E26" s="79"/>
      <c r="F26" s="36"/>
      <c r="G26" s="67"/>
      <c r="H26" s="63"/>
      <c r="I26" s="67"/>
      <c r="J26" s="36"/>
      <c r="K26" s="64" t="str">
        <f>IFERROR((I26-G26)/G26,"")</f>
        <v/>
      </c>
      <c r="L26" s="36"/>
      <c r="M26" s="56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5"/>
      <c r="H27" s="65"/>
      <c r="I27" s="66"/>
      <c r="J27" s="28"/>
      <c r="L27" s="28"/>
      <c r="M27" s="44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5"/>
      <c r="AF27" s="16"/>
      <c r="AG27" s="16"/>
    </row>
    <row r="28" spans="1:33" ht="23.15" customHeight="1" x14ac:dyDescent="0.65">
      <c r="A28" s="34"/>
      <c r="B28" s="35"/>
      <c r="C28" s="77" t="s">
        <v>98</v>
      </c>
      <c r="D28" s="78"/>
      <c r="E28" s="79"/>
      <c r="F28" s="36"/>
      <c r="G28" s="67"/>
      <c r="H28" s="63"/>
      <c r="I28" s="67"/>
      <c r="J28" s="36"/>
      <c r="K28" s="64" t="str">
        <f>IFERROR((I28-G28)/G28,"")</f>
        <v/>
      </c>
      <c r="L28" s="36"/>
      <c r="M28" s="56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5"/>
      <c r="H29" s="65"/>
      <c r="I29" s="66"/>
      <c r="J29" s="28"/>
      <c r="L29" s="28"/>
      <c r="M29" s="44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5"/>
      <c r="AF29" s="16"/>
      <c r="AG29" s="16"/>
    </row>
    <row r="30" spans="1:33" ht="23.15" customHeight="1" x14ac:dyDescent="0.65">
      <c r="A30" s="34"/>
      <c r="B30" s="35"/>
      <c r="C30" s="77" t="s">
        <v>99</v>
      </c>
      <c r="D30" s="78"/>
      <c r="E30" s="79"/>
      <c r="F30" s="36"/>
      <c r="G30" s="67"/>
      <c r="H30" s="63"/>
      <c r="I30" s="67"/>
      <c r="J30" s="36"/>
      <c r="K30" s="64" t="str">
        <f>IFERROR((I30-G30)/G30,"")</f>
        <v/>
      </c>
      <c r="L30" s="36"/>
      <c r="M30" s="56"/>
      <c r="N30" s="40"/>
      <c r="O30" s="46"/>
    </row>
    <row r="31" spans="1:33" ht="6" customHeight="1" x14ac:dyDescent="0.65">
      <c r="A31" s="17"/>
      <c r="B31" s="47"/>
      <c r="C31" s="48"/>
      <c r="D31" s="48"/>
      <c r="E31" s="48"/>
      <c r="F31" s="48"/>
      <c r="G31" s="49"/>
      <c r="H31" s="49"/>
      <c r="I31" s="49"/>
      <c r="J31" s="48"/>
      <c r="K31" s="50"/>
      <c r="L31" s="48"/>
      <c r="M31" s="50"/>
      <c r="N31" s="51"/>
    </row>
    <row r="32" spans="1:33" x14ac:dyDescent="0.65">
      <c r="A32" s="17"/>
      <c r="B32" s="17"/>
      <c r="C32" s="17"/>
      <c r="D32" s="17"/>
      <c r="E32" s="17"/>
      <c r="F32" s="16"/>
      <c r="G32" s="52"/>
      <c r="H32" s="53"/>
      <c r="I32" s="52"/>
      <c r="J32" s="16"/>
      <c r="K32" s="54"/>
      <c r="L32" s="16"/>
      <c r="M32" s="16"/>
    </row>
    <row r="33" spans="1:33" ht="53.15" customHeight="1" x14ac:dyDescent="0.65">
      <c r="A33" s="41"/>
      <c r="B33" s="89" t="s">
        <v>88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33" ht="6" customHeight="1" x14ac:dyDescent="0.65">
      <c r="A34" s="17"/>
      <c r="B34" s="18"/>
      <c r="C34" s="19"/>
      <c r="D34" s="19"/>
      <c r="E34" s="19"/>
      <c r="F34" s="19"/>
      <c r="G34" s="62"/>
      <c r="H34" s="19"/>
      <c r="I34" s="62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3"/>
      <c r="D35" s="73"/>
      <c r="E35" s="73"/>
      <c r="F35" s="16"/>
      <c r="G35" s="90" t="s">
        <v>1</v>
      </c>
      <c r="H35" s="24"/>
      <c r="I35" s="90" t="s">
        <v>2</v>
      </c>
      <c r="J35" s="24"/>
      <c r="K35" s="93" t="s">
        <v>0</v>
      </c>
      <c r="L35" s="24"/>
      <c r="M35" s="90" t="s">
        <v>92</v>
      </c>
      <c r="N35" s="25"/>
    </row>
    <row r="36" spans="1:33" ht="5.15" customHeight="1" x14ac:dyDescent="0.65">
      <c r="A36" s="17"/>
      <c r="B36" s="23"/>
      <c r="C36" s="73"/>
      <c r="D36" s="73"/>
      <c r="E36" s="73"/>
      <c r="F36" s="16"/>
      <c r="G36" s="91"/>
      <c r="H36" s="16"/>
      <c r="I36" s="91"/>
      <c r="J36" s="16"/>
      <c r="K36" s="94"/>
      <c r="L36" s="16"/>
      <c r="M36" s="91"/>
      <c r="N36" s="25"/>
    </row>
    <row r="37" spans="1:33" x14ac:dyDescent="0.65">
      <c r="A37" s="26"/>
      <c r="B37" s="27"/>
      <c r="C37" s="73"/>
      <c r="D37" s="73"/>
      <c r="E37" s="73"/>
      <c r="F37" s="28"/>
      <c r="G37" s="92"/>
      <c r="H37" s="28"/>
      <c r="I37" s="92"/>
      <c r="J37" s="28"/>
      <c r="K37" s="95"/>
      <c r="L37" s="28"/>
      <c r="M37" s="92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0" t="s">
        <v>3</v>
      </c>
      <c r="D39" s="81"/>
      <c r="E39" s="82"/>
      <c r="F39" s="36"/>
      <c r="G39" s="67"/>
      <c r="H39" s="63"/>
      <c r="I39" s="67"/>
      <c r="J39" s="36"/>
      <c r="K39" s="64" t="str">
        <f>IFERROR(I39/G39,"")</f>
        <v/>
      </c>
      <c r="L39" s="36"/>
      <c r="M39" s="56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5"/>
      <c r="H40" s="65"/>
      <c r="I40" s="66"/>
      <c r="J40" s="28"/>
      <c r="L40" s="28"/>
      <c r="M40" s="44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5"/>
      <c r="AF40" s="16"/>
      <c r="AG40" s="16"/>
    </row>
    <row r="41" spans="1:33" ht="38.15" customHeight="1" x14ac:dyDescent="0.65">
      <c r="A41" s="34"/>
      <c r="B41" s="35"/>
      <c r="C41" s="80" t="s">
        <v>4</v>
      </c>
      <c r="D41" s="81"/>
      <c r="E41" s="82"/>
      <c r="F41" s="36"/>
      <c r="G41" s="67"/>
      <c r="H41" s="63"/>
      <c r="I41" s="67"/>
      <c r="J41" s="36"/>
      <c r="K41" s="64" t="str">
        <f>IFERROR(I41/G41,"")</f>
        <v/>
      </c>
      <c r="L41" s="36"/>
      <c r="M41" s="56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5"/>
      <c r="H42" s="65"/>
      <c r="I42" s="66"/>
      <c r="J42" s="28"/>
      <c r="L42" s="28"/>
      <c r="M42" s="44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5"/>
      <c r="AF42" s="16"/>
      <c r="AG42" s="16"/>
    </row>
    <row r="43" spans="1:33" ht="38.15" customHeight="1" x14ac:dyDescent="0.65">
      <c r="A43" s="34"/>
      <c r="B43" s="35"/>
      <c r="C43" s="80" t="s">
        <v>5</v>
      </c>
      <c r="D43" s="81"/>
      <c r="E43" s="82"/>
      <c r="F43" s="36"/>
      <c r="G43" s="67"/>
      <c r="H43" s="63"/>
      <c r="I43" s="67"/>
      <c r="J43" s="36"/>
      <c r="K43" s="64" t="str">
        <f>IFERROR(I43/G43,"")</f>
        <v/>
      </c>
      <c r="L43" s="36"/>
      <c r="M43" s="56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5"/>
      <c r="H44" s="65"/>
      <c r="I44" s="66"/>
      <c r="J44" s="28"/>
      <c r="L44" s="28"/>
      <c r="M44" s="44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5"/>
      <c r="AF44" s="16"/>
      <c r="AG44" s="16"/>
    </row>
    <row r="45" spans="1:33" ht="38.15" customHeight="1" x14ac:dyDescent="0.65">
      <c r="A45" s="34"/>
      <c r="B45" s="35"/>
      <c r="C45" s="80" t="s">
        <v>6</v>
      </c>
      <c r="D45" s="81"/>
      <c r="E45" s="82"/>
      <c r="F45" s="36"/>
      <c r="G45" s="67"/>
      <c r="H45" s="63"/>
      <c r="I45" s="67"/>
      <c r="J45" s="36"/>
      <c r="K45" s="64" t="str">
        <f>IFERROR(I45/G45,"")</f>
        <v/>
      </c>
      <c r="L45" s="36"/>
      <c r="M45" s="56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5"/>
      <c r="H46" s="65"/>
      <c r="I46" s="66"/>
      <c r="J46" s="28"/>
      <c r="L46" s="28"/>
      <c r="M46" s="44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5"/>
      <c r="AF46" s="16"/>
      <c r="AG46" s="16"/>
    </row>
    <row r="47" spans="1:33" ht="38.15" customHeight="1" x14ac:dyDescent="0.65">
      <c r="A47" s="34"/>
      <c r="B47" s="35"/>
      <c r="C47" s="80" t="s">
        <v>7</v>
      </c>
      <c r="D47" s="81"/>
      <c r="E47" s="82"/>
      <c r="F47" s="36"/>
      <c r="G47" s="67"/>
      <c r="H47" s="63"/>
      <c r="I47" s="67"/>
      <c r="J47" s="36"/>
      <c r="K47" s="64" t="str">
        <f>IFERROR(I47/G47,"")</f>
        <v/>
      </c>
      <c r="L47" s="36"/>
      <c r="M47" s="56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5"/>
      <c r="H48" s="65"/>
      <c r="I48" s="68"/>
      <c r="J48" s="28"/>
      <c r="L48" s="28"/>
      <c r="M48" s="44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5"/>
      <c r="AF48" s="16"/>
      <c r="AG48" s="16"/>
    </row>
    <row r="49" spans="1:33" ht="38.15" customHeight="1" x14ac:dyDescent="0.65">
      <c r="A49" s="34"/>
      <c r="B49" s="35"/>
      <c r="C49" s="80" t="s">
        <v>8</v>
      </c>
      <c r="D49" s="81"/>
      <c r="E49" s="82"/>
      <c r="F49" s="36"/>
      <c r="G49" s="67"/>
      <c r="H49" s="63"/>
      <c r="I49" s="67"/>
      <c r="J49" s="36"/>
      <c r="K49" s="64" t="str">
        <f>IFERROR(I49/G49,"")</f>
        <v/>
      </c>
      <c r="L49" s="36"/>
      <c r="M49" s="56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5"/>
      <c r="H50" s="65"/>
      <c r="I50" s="66"/>
      <c r="J50" s="28"/>
      <c r="L50" s="28"/>
      <c r="M50" s="44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5"/>
      <c r="AF50" s="16"/>
      <c r="AG50" s="16"/>
    </row>
    <row r="51" spans="1:33" ht="38.15" customHeight="1" x14ac:dyDescent="0.65">
      <c r="A51" s="34"/>
      <c r="B51" s="35"/>
      <c r="C51" s="80" t="s">
        <v>9</v>
      </c>
      <c r="D51" s="81"/>
      <c r="E51" s="82"/>
      <c r="F51" s="36"/>
      <c r="G51" s="67"/>
      <c r="H51" s="63"/>
      <c r="I51" s="67"/>
      <c r="J51" s="36"/>
      <c r="K51" s="64" t="str">
        <f>IFERROR(I51/G51,"")</f>
        <v/>
      </c>
      <c r="L51" s="36"/>
      <c r="M51" s="56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5"/>
      <c r="H52" s="65"/>
      <c r="I52" s="66"/>
      <c r="J52" s="28"/>
      <c r="L52" s="28"/>
      <c r="M52" s="44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5"/>
      <c r="AF52" s="16"/>
      <c r="AG52" s="16"/>
    </row>
    <row r="53" spans="1:33" ht="38.15" customHeight="1" x14ac:dyDescent="0.65">
      <c r="A53" s="34"/>
      <c r="B53" s="35"/>
      <c r="C53" s="80" t="s">
        <v>10</v>
      </c>
      <c r="D53" s="81"/>
      <c r="E53" s="82"/>
      <c r="F53" s="36"/>
      <c r="G53" s="67"/>
      <c r="H53" s="63"/>
      <c r="I53" s="67"/>
      <c r="J53" s="36"/>
      <c r="K53" s="64" t="str">
        <f>IFERROR(I53/G53,"")</f>
        <v/>
      </c>
      <c r="L53" s="36"/>
      <c r="M53" s="56"/>
      <c r="N53" s="40"/>
    </row>
    <row r="54" spans="1:33" ht="6" customHeight="1" x14ac:dyDescent="0.65">
      <c r="A54" s="17"/>
      <c r="B54" s="47"/>
      <c r="C54" s="48"/>
      <c r="D54" s="48"/>
      <c r="E54" s="48"/>
      <c r="F54" s="48"/>
      <c r="G54" s="49"/>
      <c r="H54" s="49"/>
      <c r="I54" s="49"/>
      <c r="J54" s="48"/>
      <c r="K54" s="50"/>
      <c r="L54" s="48"/>
      <c r="M54" s="50"/>
      <c r="N54" s="51"/>
    </row>
    <row r="55" spans="1:33" x14ac:dyDescent="0.65">
      <c r="A55" s="17"/>
      <c r="B55" s="17"/>
      <c r="C55" s="17"/>
      <c r="D55" s="17"/>
      <c r="E55" s="17"/>
      <c r="F55" s="16"/>
      <c r="G55" s="52"/>
      <c r="H55" s="53"/>
      <c r="I55" s="52"/>
      <c r="J55" s="16"/>
      <c r="K55" s="54"/>
      <c r="L55" s="16"/>
      <c r="M55" s="16"/>
    </row>
  </sheetData>
  <sheetProtection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Summary</vt:lpstr>
      <vt:lpstr>66</vt:lpstr>
      <vt:lpstr>ddConsortia</vt:lpstr>
      <vt:lpstr>VVUHSD</vt:lpstr>
      <vt:lpstr>HUSD</vt:lpstr>
      <vt:lpstr>SJUSD</vt:lpstr>
      <vt:lpstr>AVUSD</vt:lpstr>
      <vt:lpstr>VVC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AVUSD!Print_Area</vt:lpstr>
      <vt:lpstr>HUSD!Print_Area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Sheet6!Print_Area</vt:lpstr>
      <vt:lpstr>Sheet7!Print_Area</vt:lpstr>
      <vt:lpstr>Sheet8!Print_Area</vt:lpstr>
      <vt:lpstr>Sheet9!Print_Area</vt:lpstr>
      <vt:lpstr>SJUSD!Print_Area</vt:lpstr>
      <vt:lpstr>Summary!Print_Area</vt:lpstr>
      <vt:lpstr>VVC!Print_Area</vt:lpstr>
      <vt:lpstr>VVUHSD!Print_Area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2015-10-06T21:50:37Z</cp:lastPrinted>
  <dcterms:created xsi:type="dcterms:W3CDTF">2015-10-06T00:58:22Z</dcterms:created>
  <dcterms:modified xsi:type="dcterms:W3CDTF">2015-12-01T03:36:53Z</dcterms:modified>
</cp:coreProperties>
</file>